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DSV0000002.ap.cdc.fr\DFS_USERS$\adesmets\Profile\Desktop\mes supports\AIDE METHODO EMPLOYEUR\à envoyer\NEW\"/>
    </mc:Choice>
  </mc:AlternateContent>
  <xr:revisionPtr revIDLastSave="0" documentId="13_ncr:1_{97919070-592F-4AE0-9940-9A06D295E23D}" xr6:coauthVersionLast="47" xr6:coauthVersionMax="47" xr10:uidLastSave="{00000000-0000-0000-0000-000000000000}"/>
  <bookViews>
    <workbookView xWindow="-110" yWindow="-110" windowWidth="19420" windowHeight="10300" xr2:uid="{00000000-000D-0000-FFFF-FFFF00000000}"/>
  </bookViews>
  <sheets>
    <sheet name="Aide méthodologique" sheetId="3" r:id="rId1"/>
    <sheet name="Plan d'actions pluriannuel" sheetId="4" r:id="rId2"/>
    <sheet name="Feuil1" sheetId="2" state="hidden" r:id="rId3"/>
  </sheets>
  <externalReferences>
    <externalReference r:id="rId4"/>
  </externalReferences>
  <definedNames>
    <definedName name="prothese">#REF!</definedName>
    <definedName name="retour_type">[1]Synthèse!$B$2</definedName>
    <definedName name="SF">#REF!</definedName>
    <definedName name="type_convention">[1]Référentiel!$A$1:$A$4</definedName>
    <definedName name="_xlnm.Print_Area" localSheetId="1">'Plan d''actions pluriannuel'!$A$1:$G$14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8" i="3" l="1"/>
  <c r="F92" i="3"/>
  <c r="F89" i="3"/>
  <c r="G84" i="3"/>
  <c r="C11" i="4" s="1"/>
  <c r="G80" i="3"/>
  <c r="G56" i="3"/>
  <c r="C8" i="4" s="1"/>
  <c r="G32" i="3"/>
  <c r="C7" i="4" s="1"/>
  <c r="G4" i="3"/>
  <c r="G90" i="3"/>
  <c r="G89" i="3" s="1"/>
  <c r="F61" i="3"/>
  <c r="I61" i="3" s="1"/>
  <c r="F9" i="3"/>
  <c r="I9" i="3" s="1"/>
  <c r="F77" i="3"/>
  <c r="F16" i="3"/>
  <c r="I16" i="3" s="1"/>
  <c r="F86" i="3"/>
  <c r="I86" i="3" s="1"/>
  <c r="F87" i="3"/>
  <c r="I87" i="3" s="1"/>
  <c r="F88" i="3"/>
  <c r="I88" i="3" s="1"/>
  <c r="F85" i="3"/>
  <c r="I85" i="3" s="1"/>
  <c r="F82" i="3"/>
  <c r="I82" i="3" s="1"/>
  <c r="F79" i="3"/>
  <c r="F78" i="3" s="1"/>
  <c r="F70" i="3"/>
  <c r="F44" i="3"/>
  <c r="F25" i="3"/>
  <c r="F60" i="3"/>
  <c r="I60" i="3" s="1"/>
  <c r="F83" i="3"/>
  <c r="F81" i="3"/>
  <c r="F24" i="3"/>
  <c r="F26" i="3"/>
  <c r="F27" i="3"/>
  <c r="F28" i="3"/>
  <c r="F29" i="3"/>
  <c r="F30" i="3"/>
  <c r="F31" i="3"/>
  <c r="F33" i="3"/>
  <c r="F34" i="3"/>
  <c r="F35" i="3"/>
  <c r="F36" i="3"/>
  <c r="F37" i="3"/>
  <c r="F38" i="3"/>
  <c r="F39" i="3"/>
  <c r="F40" i="3"/>
  <c r="F41" i="3"/>
  <c r="F42" i="3"/>
  <c r="F43" i="3"/>
  <c r="F45" i="3"/>
  <c r="F46" i="3"/>
  <c r="F47" i="3"/>
  <c r="F48" i="3"/>
  <c r="F49" i="3"/>
  <c r="F50" i="3"/>
  <c r="F51" i="3"/>
  <c r="F52" i="3"/>
  <c r="F53" i="3"/>
  <c r="F54" i="3"/>
  <c r="F55" i="3"/>
  <c r="F57" i="3"/>
  <c r="F58" i="3"/>
  <c r="F59" i="3"/>
  <c r="F62" i="3"/>
  <c r="F63" i="3"/>
  <c r="F64" i="3"/>
  <c r="F65" i="3"/>
  <c r="F66" i="3"/>
  <c r="F67" i="3"/>
  <c r="F68" i="3"/>
  <c r="F69" i="3"/>
  <c r="F71" i="3"/>
  <c r="F72" i="3"/>
  <c r="F73" i="3"/>
  <c r="F74" i="3"/>
  <c r="F75" i="3"/>
  <c r="F76" i="3"/>
  <c r="I89" i="3" l="1"/>
  <c r="F84" i="3"/>
  <c r="I84" i="3" s="1"/>
  <c r="E11" i="4" s="1"/>
  <c r="F80" i="3"/>
  <c r="I80" i="3" s="1"/>
  <c r="G94" i="3"/>
  <c r="C12" i="4"/>
  <c r="I78" i="3"/>
  <c r="I79" i="3"/>
  <c r="F56" i="3"/>
  <c r="I56" i="3" s="1"/>
  <c r="F32" i="3"/>
  <c r="I32" i="3" s="1"/>
  <c r="F5" i="3"/>
  <c r="J84" i="3" l="1"/>
  <c r="F11" i="4"/>
  <c r="H84" i="3"/>
  <c r="I52" i="3"/>
  <c r="I51" i="3"/>
  <c r="D11" i="4" l="1"/>
  <c r="G11" i="4"/>
  <c r="F12" i="3"/>
  <c r="I93" i="3" l="1"/>
  <c r="I92" i="3" s="1"/>
  <c r="C10" i="4"/>
  <c r="I57" i="3" l="1"/>
  <c r="I91" i="3"/>
  <c r="E12" i="4" s="1"/>
  <c r="I83" i="3"/>
  <c r="I81" i="3"/>
  <c r="I70" i="3"/>
  <c r="I71" i="3"/>
  <c r="I72" i="3"/>
  <c r="I58" i="3"/>
  <c r="I59" i="3"/>
  <c r="I62" i="3"/>
  <c r="I63" i="3"/>
  <c r="I44" i="3"/>
  <c r="I25" i="3"/>
  <c r="I49" i="3"/>
  <c r="I50" i="3"/>
  <c r="I45" i="3"/>
  <c r="I28" i="3"/>
  <c r="I26" i="3"/>
  <c r="E9" i="4" l="1"/>
  <c r="E10" i="4"/>
  <c r="E13" i="4"/>
  <c r="G13" i="4" s="1"/>
  <c r="H89" i="3"/>
  <c r="I76" i="3"/>
  <c r="I75" i="3"/>
  <c r="I54" i="3"/>
  <c r="I53" i="3"/>
  <c r="I12" i="3"/>
  <c r="F8" i="3"/>
  <c r="I8" i="3" s="1"/>
  <c r="J92" i="3" l="1"/>
  <c r="J80" i="3"/>
  <c r="H80" i="3"/>
  <c r="I34" i="3"/>
  <c r="I77" i="3"/>
  <c r="I30" i="3"/>
  <c r="F6" i="3" l="1"/>
  <c r="I6" i="3" l="1"/>
  <c r="I5" i="3"/>
  <c r="I64" i="3"/>
  <c r="I65" i="3"/>
  <c r="J65" i="3" s="1"/>
  <c r="I66" i="3"/>
  <c r="I67" i="3"/>
  <c r="I68" i="3"/>
  <c r="I69" i="3"/>
  <c r="I33" i="3"/>
  <c r="I35" i="3"/>
  <c r="I36" i="3"/>
  <c r="I37" i="3"/>
  <c r="I38" i="3"/>
  <c r="I39" i="3"/>
  <c r="J39" i="3" s="1"/>
  <c r="I40" i="3"/>
  <c r="I41" i="3"/>
  <c r="I42" i="3"/>
  <c r="I43" i="3"/>
  <c r="I46" i="3"/>
  <c r="I47" i="3"/>
  <c r="I48" i="3"/>
  <c r="F7" i="3"/>
  <c r="I7" i="3" s="1"/>
  <c r="F10" i="3"/>
  <c r="F11" i="3"/>
  <c r="I11" i="3" s="1"/>
  <c r="F13" i="3"/>
  <c r="I13" i="3" s="1"/>
  <c r="F14" i="3"/>
  <c r="F15" i="3"/>
  <c r="I15" i="3" s="1"/>
  <c r="F17" i="3"/>
  <c r="I17" i="3" s="1"/>
  <c r="F18" i="3"/>
  <c r="I18" i="3" s="1"/>
  <c r="F19" i="3"/>
  <c r="I19" i="3" s="1"/>
  <c r="F20" i="3"/>
  <c r="I20" i="3" s="1"/>
  <c r="F21" i="3"/>
  <c r="I21" i="3" s="1"/>
  <c r="F22" i="3"/>
  <c r="I22" i="3" s="1"/>
  <c r="F23" i="3"/>
  <c r="I23" i="3" s="1"/>
  <c r="I24" i="3"/>
  <c r="I27" i="3"/>
  <c r="I29" i="3"/>
  <c r="F4" i="3" l="1"/>
  <c r="I4" i="3" s="1"/>
  <c r="I94" i="3" s="1"/>
  <c r="F94" i="3"/>
  <c r="H39" i="3"/>
  <c r="H65" i="3"/>
  <c r="J20" i="3"/>
  <c r="H20" i="3"/>
  <c r="C6" i="4"/>
  <c r="I10" i="3"/>
  <c r="C9" i="4"/>
  <c r="C14" i="4" l="1"/>
  <c r="I14" i="3"/>
  <c r="J14" i="3" s="1"/>
  <c r="F13" i="4"/>
  <c r="H14" i="3" l="1"/>
  <c r="G12" i="4"/>
  <c r="J89" i="3"/>
  <c r="F12" i="4" l="1"/>
  <c r="D12" i="4"/>
  <c r="I74" i="3"/>
  <c r="I73" i="3" l="1"/>
  <c r="E8" i="4" s="1"/>
  <c r="I55" i="3"/>
  <c r="E7" i="4" s="1"/>
  <c r="H32" i="3" l="1"/>
  <c r="J32" i="3"/>
  <c r="D8" i="4" l="1"/>
  <c r="H56" i="3"/>
  <c r="F9" i="4"/>
  <c r="H78" i="3"/>
  <c r="J78" i="3"/>
  <c r="F7" i="4"/>
  <c r="D7" i="4"/>
  <c r="G7" i="4"/>
  <c r="J56" i="3"/>
  <c r="F8" i="4" l="1"/>
  <c r="G8" i="4"/>
  <c r="D9" i="4"/>
  <c r="G9" i="4"/>
  <c r="G10" i="4"/>
  <c r="F10" i="4"/>
  <c r="D10" i="4"/>
  <c r="I31" i="3"/>
  <c r="E6" i="4" l="1"/>
  <c r="E14" i="4" s="1"/>
  <c r="H94" i="3" l="1"/>
  <c r="J4" i="3"/>
  <c r="H4" i="3"/>
  <c r="J94" i="3" l="1"/>
  <c r="G6" i="4"/>
  <c r="D6" i="4"/>
  <c r="F6" i="4"/>
  <c r="D14" i="4" l="1"/>
  <c r="G14" i="4"/>
  <c r="F14" i="4"/>
</calcChain>
</file>

<file path=xl/sharedStrings.xml><?xml version="1.0" encoding="utf-8"?>
<sst xmlns="http://schemas.openxmlformats.org/spreadsheetml/2006/main" count="139" uniqueCount="89">
  <si>
    <t>Prénom et nom : Marc DESJARDINS</t>
  </si>
  <si>
    <t xml:space="preserve">Prénom et nom : </t>
  </si>
  <si>
    <t>Fonction : Directeur de l'EPA FIPHFP</t>
  </si>
  <si>
    <t>Fonction :</t>
  </si>
  <si>
    <t>Signature et cachet de l'organisme</t>
  </si>
  <si>
    <t>PLAN D'ACTIONS</t>
  </si>
  <si>
    <t>Taux de participation</t>
  </si>
  <si>
    <t>Autres dispositifs de l'employeur</t>
  </si>
  <si>
    <t>Programme
d'actions</t>
  </si>
  <si>
    <t>Financement
du FIPHFP</t>
  </si>
  <si>
    <t>Financement
de l'employeur</t>
  </si>
  <si>
    <t>Axe 1</t>
  </si>
  <si>
    <t>Axe 2</t>
  </si>
  <si>
    <t>Axe 3</t>
  </si>
  <si>
    <t>Axe 4</t>
  </si>
  <si>
    <t>Axe 5</t>
  </si>
  <si>
    <t>Axe 6</t>
  </si>
  <si>
    <t>Communication, information et sensibilisation de l’ensemble des collaborateurs à l’handicap</t>
  </si>
  <si>
    <t>Recrutement des travailleurs en situation de handicap</t>
  </si>
  <si>
    <t>Axe 7</t>
  </si>
  <si>
    <t>Maintien dans l'emploi</t>
  </si>
  <si>
    <t>Reclassement et reconversion des personnes déclarées inaptes</t>
  </si>
  <si>
    <t>Fauteuil roulant</t>
  </si>
  <si>
    <t>Total</t>
  </si>
  <si>
    <t>TOTAL</t>
  </si>
  <si>
    <t>Formation destinée à compenser le handicap</t>
  </si>
  <si>
    <t>Prothèse auditive</t>
  </si>
  <si>
    <t>Auxiliaire dans le cadre des activités professionnelles</t>
  </si>
  <si>
    <t>Auxiliaire dans le cadre des actes quotidiens dans la vie professionnelle</t>
  </si>
  <si>
    <t>Abonnement plateforme milieu protégé</t>
  </si>
  <si>
    <t>Autres prothèses et orthèses</t>
  </si>
  <si>
    <t>Soutien médico-psychologique</t>
  </si>
  <si>
    <t>Bilan de compétences / bilan professionnel</t>
  </si>
  <si>
    <t>Remboursement de la rémunération de l'agent suivant une formation liée à la compensation du handicap</t>
  </si>
  <si>
    <t>AIDE MÉTHODOLOGIQUE</t>
  </si>
  <si>
    <t>Axe du plan d'actions</t>
  </si>
  <si>
    <t>Budget global du Programme d'actions</t>
  </si>
  <si>
    <t>Formation dans le cadre de la Période de Préparation au Reclasssement</t>
  </si>
  <si>
    <t xml:space="preserve">Financement
du FIPHFP dans la limite des plafonds du catalogue </t>
  </si>
  <si>
    <t>Aide aux déplacements en compensation du handicap</t>
  </si>
  <si>
    <t xml:space="preserve">Aide aux déplacements en compensation du handicap </t>
  </si>
  <si>
    <t>Accompagnement socio-pédagogique- contrats particuliers</t>
  </si>
  <si>
    <t xml:space="preserve">Prime à l'insertion durable </t>
  </si>
  <si>
    <t>Indemnité de stage</t>
  </si>
  <si>
    <t>Formation dans le cadre  d'un apprentissage</t>
  </si>
  <si>
    <t xml:space="preserve">Étude de poste </t>
  </si>
  <si>
    <t xml:space="preserve">Évaluation des capacités professionnelles de la personne </t>
  </si>
  <si>
    <t xml:space="preserve">Accompagnement  sur le lieu de travail </t>
  </si>
  <si>
    <t>Equipement visio-interprétation LSF</t>
  </si>
  <si>
    <t>Rémunération de l'agent suivant une formation destinée à compenser le handicap</t>
  </si>
  <si>
    <t>Formation dans le cadre d’un reclassement statutaire ou d'un changement d'affectation pour inaptitude</t>
  </si>
  <si>
    <t>Surcoûts liés aux actions de formation</t>
  </si>
  <si>
    <t xml:space="preserve">Formation de reconversion d'un agent atteint d'une maladie évolutive </t>
  </si>
  <si>
    <t>Rémunération de l'agent atteint d'une maladie évolutive pendant la formation de reconversion</t>
  </si>
  <si>
    <t>Formation des acteurs internes de la politique handicap</t>
  </si>
  <si>
    <t>Equipement visio-interprétation LSF (manifestation collective)</t>
  </si>
  <si>
    <t xml:space="preserve"> Communication / information / sensibilisation des collaborateurs</t>
  </si>
  <si>
    <t>Orthèses et prothèses externes</t>
  </si>
  <si>
    <t>Nombre d'agents éligibles/ heures/ ou autres unités</t>
  </si>
  <si>
    <t>Montant par agent éligible/ par heure/ par  autre unité ou montant forfaitaire</t>
  </si>
  <si>
    <t>Indemnité d'apprentissage</t>
  </si>
  <si>
    <t>Prothèses auditives</t>
  </si>
  <si>
    <t>Aide au parcours dans l'emploi des personnes handicapées</t>
  </si>
  <si>
    <t>Aide au tutorat d'accompagnement</t>
  </si>
  <si>
    <t>Interprète en LSF, codeur LPC, transcripteur (action individuelle)</t>
  </si>
  <si>
    <t>Interprète en LSF, codeur LPC, transcripteur (manifestation collective)</t>
  </si>
  <si>
    <t>Prime à l'insertion vers le milieu ordinaire</t>
  </si>
  <si>
    <t xml:space="preserve">Accessibilité Numérique </t>
  </si>
  <si>
    <t>Axe 8</t>
  </si>
  <si>
    <t>Pré-audit ou audit rapide d'accessibilité numérique</t>
  </si>
  <si>
    <t>Audit initial d'accessibilité numérique</t>
  </si>
  <si>
    <t>Appui à la mise en œuvre de l'accessibilité numérique</t>
  </si>
  <si>
    <t xml:space="preserve">Audit de validation </t>
  </si>
  <si>
    <t>Accessibilité Numérique</t>
  </si>
  <si>
    <r>
      <t>Fiche n°</t>
    </r>
    <r>
      <rPr>
        <b/>
        <sz val="10"/>
        <rFont val="Arial"/>
        <family val="2"/>
      </rPr>
      <t xml:space="preserve"> (catalogue des interventions 01/09/2022)</t>
    </r>
  </si>
  <si>
    <t>Formation des agents et des tuteurs en relation avec les travailleurs en situation de handicap</t>
  </si>
  <si>
    <t xml:space="preserve">Communication, information et sensibilisation au handicap de l’ensemble des collaborateurs </t>
  </si>
  <si>
    <t>Autre(s) dispositif(s) de l'employeur</t>
  </si>
  <si>
    <t>Chèques vacances</t>
  </si>
  <si>
    <t>Chèques emploi service universel</t>
  </si>
  <si>
    <t xml:space="preserve">Aide à l'adaptation du poste de travail (Taux plancher de participation de l'employeur: 10% minimum) </t>
  </si>
  <si>
    <t xml:space="preserve">Aide à l'adaptation du poste de travail  (Taux plancher de participation de l'employeur: 10% minimum) </t>
  </si>
  <si>
    <t>Autre dispositif ou participation employeur (hors catalogue)</t>
  </si>
  <si>
    <t>Forfait primo convention  (hors catalogue)</t>
  </si>
  <si>
    <t>Action(s) spécifique(s) et Forfait primo convention</t>
  </si>
  <si>
    <t>action(s) spécifique(s) (dispositif hors catalogue)</t>
  </si>
  <si>
    <t>Action(s) Spécifique(s)
Forfait primo convention</t>
  </si>
  <si>
    <t>Formation des agents et des tuteurs en relation avec les travailleurs handicapés</t>
  </si>
  <si>
    <r>
      <t xml:space="preserve">La présente aide méthologique constitue exclusivement un document de travail destiné à l'employeur pour faciliter l'établissement de son plan d'actions sur la base du catalogue des interventions du FIPHFP dans le respect des plafonds de financement y indiqués. </t>
    </r>
    <r>
      <rPr>
        <b/>
        <u/>
        <sz val="12"/>
        <rFont val="Arial"/>
        <family val="2"/>
      </rPr>
      <t>Seules les cellules en rosé sont accessibles</t>
    </r>
    <r>
      <rPr>
        <b/>
        <sz val="12"/>
        <rFont val="Arial"/>
        <family val="2"/>
      </rPr>
      <t xml:space="preserve">. Les montants saisis par l'employeur sont pris en compte </t>
    </r>
    <r>
      <rPr>
        <b/>
        <u/>
        <sz val="12"/>
        <rFont val="Arial"/>
        <family val="2"/>
      </rPr>
      <t>sans les décimales</t>
    </r>
    <r>
      <rPr>
        <b/>
        <sz val="12"/>
        <rFont val="Arial"/>
        <family val="2"/>
      </rPr>
      <t xml:space="preserve">. Une fois l'aide complétée par l'employeur, les montants par axe et totaux </t>
    </r>
    <r>
      <rPr>
        <b/>
        <u/>
        <sz val="12"/>
        <rFont val="Arial"/>
        <family val="2"/>
      </rPr>
      <t xml:space="preserve">arrondis au centième </t>
    </r>
    <r>
      <rPr>
        <b/>
        <sz val="12"/>
        <rFont val="Arial"/>
        <family val="2"/>
      </rPr>
      <t xml:space="preserve">sont reportés automatiquement dans l'onglet "Plan d'actions pluriannuel" non modifiable.  L'aide méthologique  est transmise, avec le Plan d'actions pluriannuel , au chargé de projet  qui assure l'instruction  du dossier et lui permet de vérifier le respect des plafonds de financement pour chaque aide sollicitée. Toutefois, seul l'onglet "Plan d'actions pluriannuel" constitue le document officiel produit aux instances décisionnaires du FIPHFP et annexé à la future convention juridique.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</si>
</sst>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0\ &quot;€&quot;;\-#,##0\ &quot;€&quot;"/>
    <numFmt numFmtId="42" formatCode="_-* #,##0\ &quot;€&quot;_-;\-* #,##0\ &quot;€&quot;_-;_-* &quot;-&quot;\ &quot;€&quot;_-;_-@_-"/>
    <numFmt numFmtId="44" formatCode="_-* #,##0.00\ &quot;€&quot;_-;\-* #,##0.00\ &quot;€&quot;_-;_-* &quot;-&quot;??\ &quot;€&quot;_-;_-@_-"/>
    <numFmt numFmtId="164" formatCode="_-* #,##0.00\ _€_-;\-* #,##0.00\ _€_-;_-* &quot;-&quot;??\ _€_-;_-@_-"/>
    <numFmt numFmtId="165" formatCode="_-* #,##0\ _€_-;\-* #,##0\ _€_-;_-* &quot;-&quot;??\ _€_-;_-@_-"/>
    <numFmt numFmtId="166" formatCode="#,##0.00\ &quot;€&quot;"/>
    <numFmt numFmtId="167" formatCode="#,##0\ _€"/>
    <numFmt numFmtId="168" formatCode="#,##0\ &quot;€&quot;"/>
  </numFmts>
  <fonts count="24"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sz val="11"/>
      <color indexed="8"/>
      <name val="Calibri"/>
      <family val="2"/>
    </font>
    <font>
      <sz val="10"/>
      <color theme="1"/>
      <name val="Arial"/>
      <family val="2"/>
    </font>
    <font>
      <b/>
      <sz val="48"/>
      <color theme="1"/>
      <name val="Arial"/>
      <family val="2"/>
    </font>
    <font>
      <b/>
      <sz val="10"/>
      <color theme="1"/>
      <name val="Arial"/>
      <family val="2"/>
    </font>
    <font>
      <sz val="8"/>
      <color theme="1"/>
      <name val="Calibri"/>
      <family val="2"/>
      <scheme val="minor"/>
    </font>
    <font>
      <b/>
      <sz val="26"/>
      <color theme="1"/>
      <name val="Arial"/>
      <family val="2"/>
    </font>
    <font>
      <b/>
      <sz val="14"/>
      <color theme="1"/>
      <name val="Arial"/>
      <family val="2"/>
    </font>
    <font>
      <sz val="14"/>
      <color theme="1"/>
      <name val="Arial"/>
      <family val="2"/>
    </font>
    <font>
      <sz val="10"/>
      <name val="Arial"/>
      <family val="2"/>
    </font>
    <font>
      <sz val="14"/>
      <name val="Arial"/>
      <family val="2"/>
    </font>
    <font>
      <b/>
      <sz val="14"/>
      <color theme="1"/>
      <name val="Calibri"/>
      <family val="2"/>
      <scheme val="minor"/>
    </font>
    <font>
      <sz val="11"/>
      <name val="Calibri"/>
      <family val="2"/>
      <scheme val="minor"/>
    </font>
    <font>
      <sz val="8"/>
      <name val="Calibri"/>
      <family val="2"/>
      <scheme val="minor"/>
    </font>
    <font>
      <sz val="10"/>
      <name val="Calibri"/>
      <family val="2"/>
      <scheme val="minor"/>
    </font>
    <font>
      <b/>
      <sz val="14"/>
      <name val="Arial"/>
      <family val="2"/>
    </font>
    <font>
      <b/>
      <sz val="10"/>
      <name val="Arial"/>
      <family val="2"/>
    </font>
    <font>
      <b/>
      <sz val="26"/>
      <name val="Arial"/>
      <family val="2"/>
    </font>
    <font>
      <b/>
      <sz val="14"/>
      <name val="Calibri"/>
      <family val="2"/>
      <scheme val="minor"/>
    </font>
    <font>
      <b/>
      <sz val="12"/>
      <name val="Arial"/>
      <family val="2"/>
    </font>
    <font>
      <b/>
      <u/>
      <sz val="12"/>
      <name val="Arial"/>
      <family val="2"/>
    </font>
  </fonts>
  <fills count="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2" tint="-9.9978637043366805E-2"/>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s>
  <cellStyleXfs count="15">
    <xf numFmtId="0" fontId="0" fillId="0" borderId="0"/>
    <xf numFmtId="9"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1" fillId="0" borderId="0"/>
    <xf numFmtId="0" fontId="5" fillId="0" borderId="0"/>
    <xf numFmtId="9" fontId="1" fillId="0" borderId="0" applyFont="0" applyFill="0" applyBorder="0" applyAlignment="0" applyProtection="0"/>
    <xf numFmtId="9"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16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164" fontId="1" fillId="0" borderId="0" applyFont="0" applyFill="0" applyBorder="0" applyAlignment="0" applyProtection="0"/>
  </cellStyleXfs>
  <cellXfs count="157">
    <xf numFmtId="0" fontId="0" fillId="0" borderId="0" xfId="0"/>
    <xf numFmtId="0" fontId="7" fillId="2" borderId="1" xfId="0" applyFont="1" applyFill="1" applyBorder="1" applyAlignment="1"/>
    <xf numFmtId="0" fontId="7" fillId="2" borderId="3" xfId="0" applyFont="1" applyFill="1" applyBorder="1" applyAlignment="1"/>
    <xf numFmtId="0" fontId="7" fillId="2" borderId="2" xfId="0" applyFont="1" applyFill="1" applyBorder="1" applyAlignment="1"/>
    <xf numFmtId="0" fontId="2" fillId="2" borderId="3" xfId="0" applyFont="1" applyFill="1" applyBorder="1" applyAlignment="1"/>
    <xf numFmtId="0" fontId="7" fillId="2" borderId="8" xfId="0" applyFont="1" applyFill="1" applyBorder="1" applyAlignment="1"/>
    <xf numFmtId="0" fontId="7" fillId="2" borderId="9" xfId="0" applyFont="1" applyFill="1" applyBorder="1" applyAlignment="1"/>
    <xf numFmtId="0" fontId="7" fillId="2" borderId="0" xfId="0" applyFont="1" applyFill="1" applyBorder="1" applyAlignment="1"/>
    <xf numFmtId="0" fontId="2" fillId="2" borderId="9" xfId="0" applyFont="1" applyFill="1" applyBorder="1" applyAlignment="1"/>
    <xf numFmtId="0" fontId="2" fillId="2" borderId="8" xfId="0" applyFont="1" applyFill="1" applyBorder="1" applyAlignment="1"/>
    <xf numFmtId="0" fontId="2" fillId="2" borderId="0" xfId="0" applyFont="1" applyFill="1" applyBorder="1" applyAlignment="1"/>
    <xf numFmtId="0" fontId="2" fillId="2" borderId="10" xfId="0" applyFont="1" applyFill="1" applyBorder="1" applyAlignment="1"/>
    <xf numFmtId="0" fontId="2" fillId="2" borderId="12" xfId="0" applyFont="1" applyFill="1" applyBorder="1" applyAlignment="1"/>
    <xf numFmtId="0" fontId="2" fillId="2" borderId="11" xfId="0" applyFont="1" applyFill="1" applyBorder="1" applyAlignment="1"/>
    <xf numFmtId="0" fontId="0" fillId="0" borderId="0" xfId="0" applyAlignment="1">
      <alignment vertical="center"/>
    </xf>
    <xf numFmtId="0" fontId="0" fillId="0" borderId="0" xfId="0" applyAlignment="1">
      <alignment vertical="center" wrapText="1"/>
    </xf>
    <xf numFmtId="0" fontId="8" fillId="0" borderId="0" xfId="0" applyFont="1" applyAlignment="1">
      <alignment vertical="center" wrapText="1"/>
    </xf>
    <xf numFmtId="14" fontId="8" fillId="0" borderId="0" xfId="0" applyNumberFormat="1" applyFont="1" applyAlignment="1">
      <alignment vertical="center" wrapText="1"/>
    </xf>
    <xf numFmtId="44" fontId="8" fillId="0" borderId="0" xfId="0" applyNumberFormat="1" applyFont="1" applyAlignment="1">
      <alignment vertical="center" wrapText="1"/>
    </xf>
    <xf numFmtId="10" fontId="11" fillId="0" borderId="6" xfId="1" applyNumberFormat="1" applyFont="1" applyFill="1" applyBorder="1" applyAlignment="1" applyProtection="1">
      <alignment horizontal="right" vertical="center" wrapText="1"/>
      <protection locked="0"/>
    </xf>
    <xf numFmtId="0" fontId="11" fillId="0" borderId="0" xfId="0" applyFont="1"/>
    <xf numFmtId="0" fontId="14" fillId="0" borderId="0" xfId="0" applyFont="1" applyAlignment="1">
      <alignment vertical="center" wrapText="1"/>
    </xf>
    <xf numFmtId="0" fontId="0" fillId="0" borderId="0" xfId="0"/>
    <xf numFmtId="10" fontId="0" fillId="0" borderId="0" xfId="0" applyNumberFormat="1"/>
    <xf numFmtId="10" fontId="10" fillId="0" borderId="6" xfId="1" applyNumberFormat="1" applyFont="1" applyFill="1" applyBorder="1" applyAlignment="1" applyProtection="1">
      <alignment horizontal="right" vertical="center" wrapText="1"/>
      <protection locked="0"/>
    </xf>
    <xf numFmtId="10" fontId="11" fillId="3" borderId="6" xfId="1" applyNumberFormat="1" applyFont="1" applyFill="1" applyBorder="1" applyAlignment="1" applyProtection="1">
      <alignment horizontal="right" vertical="center" wrapText="1"/>
      <protection locked="0"/>
    </xf>
    <xf numFmtId="165" fontId="2" fillId="0" borderId="0" xfId="14" applyNumberFormat="1" applyFont="1" applyFill="1" applyBorder="1" applyAlignment="1" applyProtection="1">
      <alignment wrapText="1"/>
      <protection locked="0"/>
    </xf>
    <xf numFmtId="10" fontId="12" fillId="0" borderId="6" xfId="1" applyNumberFormat="1" applyFont="1" applyFill="1" applyBorder="1" applyAlignment="1" applyProtection="1">
      <alignment horizontal="right" vertical="center" wrapText="1"/>
    </xf>
    <xf numFmtId="10" fontId="13" fillId="4" borderId="6" xfId="1" applyNumberFormat="1" applyFont="1" applyFill="1" applyBorder="1" applyAlignment="1" applyProtection="1">
      <alignment horizontal="right" vertical="center" wrapText="1"/>
    </xf>
    <xf numFmtId="0" fontId="18" fillId="4" borderId="15" xfId="0" applyFont="1" applyFill="1" applyBorder="1" applyAlignment="1" applyProtection="1">
      <alignment horizontal="left" vertical="center" wrapText="1"/>
    </xf>
    <xf numFmtId="10" fontId="18" fillId="4" borderId="6" xfId="1" applyNumberFormat="1" applyFont="1" applyFill="1" applyBorder="1" applyAlignment="1" applyProtection="1">
      <alignment horizontal="right" vertical="center" wrapText="1"/>
    </xf>
    <xf numFmtId="10" fontId="18" fillId="2" borderId="6" xfId="1" applyNumberFormat="1" applyFont="1" applyFill="1" applyBorder="1" applyAlignment="1" applyProtection="1">
      <alignment horizontal="right" vertical="center" wrapText="1"/>
    </xf>
    <xf numFmtId="0" fontId="13" fillId="0" borderId="19" xfId="0" applyFont="1" applyBorder="1" applyAlignment="1" applyProtection="1">
      <alignment horizontal="left" vertical="center" wrapText="1"/>
    </xf>
    <xf numFmtId="0" fontId="12" fillId="0" borderId="20" xfId="0" applyFont="1" applyBorder="1" applyAlignment="1" applyProtection="1">
      <alignment horizontal="center" vertical="center" wrapText="1"/>
    </xf>
    <xf numFmtId="0" fontId="12" fillId="0" borderId="20" xfId="0" applyFont="1" applyFill="1" applyBorder="1" applyAlignment="1" applyProtection="1">
      <alignment horizontal="center" vertical="center" wrapText="1"/>
    </xf>
    <xf numFmtId="0" fontId="12" fillId="0" borderId="17" xfId="0" applyFont="1" applyFill="1" applyBorder="1" applyAlignment="1" applyProtection="1">
      <alignment horizontal="center" vertical="center" wrapText="1"/>
    </xf>
    <xf numFmtId="0" fontId="13" fillId="0" borderId="16" xfId="0" applyFont="1" applyBorder="1" applyAlignment="1" applyProtection="1">
      <alignment horizontal="left" vertical="center" wrapText="1"/>
    </xf>
    <xf numFmtId="0" fontId="12" fillId="0" borderId="15" xfId="0" applyFont="1" applyFill="1" applyBorder="1" applyAlignment="1" applyProtection="1">
      <alignment vertical="center" wrapText="1"/>
    </xf>
    <xf numFmtId="0" fontId="13" fillId="0" borderId="6" xfId="0" applyFont="1" applyBorder="1" applyAlignment="1" applyProtection="1">
      <alignment vertical="center" wrapText="1"/>
    </xf>
    <xf numFmtId="0" fontId="12" fillId="0" borderId="6" xfId="0" applyFont="1" applyFill="1" applyBorder="1" applyAlignment="1" applyProtection="1">
      <alignment vertical="center" wrapText="1"/>
    </xf>
    <xf numFmtId="0" fontId="18" fillId="0" borderId="6" xfId="0" applyFont="1" applyBorder="1" applyAlignment="1" applyProtection="1">
      <alignment horizontal="center" vertical="center" wrapText="1"/>
    </xf>
    <xf numFmtId="0" fontId="11" fillId="0" borderId="0" xfId="0" applyFont="1" applyProtection="1"/>
    <xf numFmtId="0" fontId="6" fillId="0" borderId="0" xfId="5" applyFont="1" applyAlignment="1" applyProtection="1">
      <alignment horizontal="center" vertical="center" wrapText="1"/>
    </xf>
    <xf numFmtId="0" fontId="0" fillId="0" borderId="0" xfId="0" applyProtection="1"/>
    <xf numFmtId="0" fontId="2" fillId="0" borderId="0" xfId="0" applyFont="1" applyProtection="1"/>
    <xf numFmtId="0" fontId="2" fillId="0" borderId="0" xfId="0" applyFont="1" applyAlignment="1" applyProtection="1">
      <alignment horizontal="right"/>
    </xf>
    <xf numFmtId="0" fontId="3" fillId="0" borderId="0" xfId="0" applyFont="1" applyProtection="1"/>
    <xf numFmtId="0" fontId="11" fillId="0" borderId="0" xfId="0" applyFont="1" applyAlignment="1" applyProtection="1">
      <alignment vertical="center"/>
    </xf>
    <xf numFmtId="0" fontId="10" fillId="0" borderId="7" xfId="0" applyFont="1" applyBorder="1" applyAlignment="1" applyProtection="1">
      <alignment horizontal="center" vertical="center"/>
    </xf>
    <xf numFmtId="0" fontId="10" fillId="0" borderId="6" xfId="0" applyFont="1" applyBorder="1" applyAlignment="1" applyProtection="1">
      <alignment horizontal="center" vertical="center" wrapText="1"/>
    </xf>
    <xf numFmtId="0" fontId="11" fillId="0" borderId="14" xfId="0" applyFont="1" applyBorder="1" applyAlignment="1" applyProtection="1">
      <alignment vertical="center" wrapText="1"/>
    </xf>
    <xf numFmtId="0" fontId="11" fillId="0" borderId="15" xfId="0" applyFont="1" applyBorder="1" applyAlignment="1" applyProtection="1">
      <alignment vertical="center" wrapText="1"/>
    </xf>
    <xf numFmtId="0" fontId="15" fillId="0" borderId="0" xfId="0" applyFont="1" applyProtection="1"/>
    <xf numFmtId="0" fontId="18" fillId="0" borderId="0" xfId="0" applyFont="1" applyAlignment="1" applyProtection="1">
      <alignment vertical="center"/>
    </xf>
    <xf numFmtId="0" fontId="15" fillId="0" borderId="0" xfId="0" applyFont="1" applyAlignment="1" applyProtection="1">
      <alignment vertical="center"/>
    </xf>
    <xf numFmtId="0" fontId="15" fillId="0" borderId="0" xfId="0" applyFont="1" applyAlignment="1" applyProtection="1">
      <alignment vertical="center" wrapText="1"/>
    </xf>
    <xf numFmtId="0" fontId="16" fillId="0" borderId="0" xfId="0" applyFont="1" applyAlignment="1" applyProtection="1">
      <alignment vertical="center" wrapText="1"/>
    </xf>
    <xf numFmtId="0" fontId="15" fillId="0" borderId="0" xfId="0" applyFont="1" applyFill="1" applyAlignment="1" applyProtection="1">
      <alignment vertical="center" wrapText="1"/>
    </xf>
    <xf numFmtId="0" fontId="16" fillId="0" borderId="0" xfId="0" applyFont="1" applyFill="1" applyAlignment="1" applyProtection="1">
      <alignment vertical="center" wrapText="1"/>
    </xf>
    <xf numFmtId="14" fontId="16" fillId="0" borderId="0" xfId="0" applyNumberFormat="1" applyFont="1" applyAlignment="1" applyProtection="1">
      <alignment vertical="center" wrapText="1"/>
    </xf>
    <xf numFmtId="14" fontId="16" fillId="0" borderId="0" xfId="0" applyNumberFormat="1" applyFont="1" applyFill="1" applyAlignment="1" applyProtection="1">
      <alignment vertical="center" wrapText="1"/>
    </xf>
    <xf numFmtId="0" fontId="17" fillId="0" borderId="0" xfId="0" applyFont="1" applyFill="1" applyAlignment="1" applyProtection="1">
      <alignment vertical="center" wrapText="1"/>
    </xf>
    <xf numFmtId="44" fontId="16" fillId="0" borderId="0" xfId="0" applyNumberFormat="1" applyFont="1" applyAlignment="1" applyProtection="1">
      <alignment vertical="center" wrapText="1"/>
    </xf>
    <xf numFmtId="44" fontId="17" fillId="0" borderId="0" xfId="0" applyNumberFormat="1" applyFont="1" applyFill="1" applyAlignment="1" applyProtection="1">
      <alignment vertical="center" wrapText="1"/>
    </xf>
    <xf numFmtId="0" fontId="21" fillId="0" borderId="0" xfId="0" applyFont="1" applyAlignment="1" applyProtection="1">
      <alignment vertical="center" wrapText="1"/>
    </xf>
    <xf numFmtId="0" fontId="18" fillId="0" borderId="0" xfId="0" applyFont="1" applyProtection="1"/>
    <xf numFmtId="0" fontId="13" fillId="0" borderId="0" xfId="0" applyFont="1" applyProtection="1"/>
    <xf numFmtId="44" fontId="12" fillId="0" borderId="14" xfId="8" applyFont="1" applyFill="1" applyBorder="1" applyAlignment="1" applyProtection="1">
      <alignment horizontal="left" vertical="center" wrapText="1"/>
    </xf>
    <xf numFmtId="0" fontId="13" fillId="4" borderId="24" xfId="0" applyFont="1" applyFill="1" applyBorder="1" applyAlignment="1" applyProtection="1">
      <alignment vertical="center" wrapText="1"/>
    </xf>
    <xf numFmtId="0" fontId="18" fillId="4" borderId="6" xfId="0" applyFont="1" applyFill="1" applyBorder="1" applyAlignment="1" applyProtection="1">
      <alignment vertical="center" wrapText="1"/>
    </xf>
    <xf numFmtId="10" fontId="12" fillId="0" borderId="15" xfId="1" applyNumberFormat="1" applyFont="1" applyFill="1" applyBorder="1" applyAlignment="1" applyProtection="1">
      <alignment horizontal="right" vertical="center" wrapText="1"/>
    </xf>
    <xf numFmtId="0" fontId="12" fillId="5" borderId="25" xfId="8" applyNumberFormat="1" applyFont="1" applyFill="1" applyBorder="1" applyAlignment="1" applyProtection="1">
      <alignment horizontal="center" vertical="center" wrapText="1"/>
      <protection locked="0"/>
    </xf>
    <xf numFmtId="0" fontId="12" fillId="5" borderId="27" xfId="8" applyNumberFormat="1" applyFont="1" applyFill="1" applyBorder="1" applyAlignment="1" applyProtection="1">
      <alignment horizontal="center" vertical="center" wrapText="1"/>
      <protection locked="0"/>
    </xf>
    <xf numFmtId="0" fontId="13" fillId="4" borderId="30" xfId="0" applyFont="1" applyFill="1" applyBorder="1" applyAlignment="1" applyProtection="1">
      <alignment vertical="center" wrapText="1"/>
    </xf>
    <xf numFmtId="0" fontId="12" fillId="0" borderId="22" xfId="0" applyFont="1" applyFill="1" applyBorder="1" applyAlignment="1" applyProtection="1">
      <alignment vertical="center" wrapText="1"/>
    </xf>
    <xf numFmtId="0" fontId="12" fillId="2" borderId="27" xfId="8" applyNumberFormat="1" applyFont="1" applyFill="1" applyBorder="1" applyAlignment="1" applyProtection="1">
      <alignment horizontal="center" vertical="center" wrapText="1"/>
    </xf>
    <xf numFmtId="0" fontId="12" fillId="0" borderId="21" xfId="0" applyFont="1" applyBorder="1" applyAlignment="1" applyProtection="1">
      <alignment horizontal="center" vertical="center" wrapText="1"/>
    </xf>
    <xf numFmtId="0" fontId="12" fillId="2" borderId="33" xfId="8" applyNumberFormat="1" applyFont="1" applyFill="1" applyBorder="1" applyAlignment="1" applyProtection="1">
      <alignment horizontal="center" vertical="center" wrapText="1"/>
    </xf>
    <xf numFmtId="0" fontId="18" fillId="4" borderId="14" xfId="0" applyFont="1" applyFill="1" applyBorder="1" applyAlignment="1" applyProtection="1">
      <alignment vertical="center" wrapText="1"/>
    </xf>
    <xf numFmtId="0" fontId="18" fillId="4" borderId="22" xfId="0" applyFont="1" applyFill="1" applyBorder="1" applyAlignment="1" applyProtection="1">
      <alignment vertical="center" wrapText="1"/>
    </xf>
    <xf numFmtId="0" fontId="12" fillId="0" borderId="14" xfId="0" applyFont="1" applyFill="1" applyBorder="1" applyAlignment="1" applyProtection="1">
      <alignment vertical="center" wrapText="1"/>
    </xf>
    <xf numFmtId="0" fontId="13" fillId="4" borderId="6" xfId="0" applyFont="1" applyFill="1" applyBorder="1" applyAlignment="1" applyProtection="1">
      <alignment vertical="center" wrapText="1"/>
    </xf>
    <xf numFmtId="166" fontId="12" fillId="0" borderId="6" xfId="0" applyNumberFormat="1" applyFont="1" applyFill="1" applyBorder="1" applyAlignment="1" applyProtection="1">
      <alignment horizontal="center" vertical="center" wrapText="1"/>
    </xf>
    <xf numFmtId="0" fontId="13" fillId="4" borderId="21" xfId="0" applyFont="1" applyFill="1" applyBorder="1" applyAlignment="1" applyProtection="1">
      <alignment vertical="center" wrapText="1"/>
    </xf>
    <xf numFmtId="0" fontId="13" fillId="4" borderId="20" xfId="0" applyFont="1" applyFill="1" applyBorder="1" applyAlignment="1" applyProtection="1">
      <alignment vertical="center" wrapText="1"/>
    </xf>
    <xf numFmtId="0" fontId="12" fillId="5" borderId="31" xfId="8" applyNumberFormat="1"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wrapText="1"/>
    </xf>
    <xf numFmtId="0" fontId="13" fillId="0" borderId="21" xfId="0" applyFont="1" applyBorder="1" applyAlignment="1" applyProtection="1">
      <alignment vertical="center" wrapText="1"/>
    </xf>
    <xf numFmtId="0" fontId="18" fillId="4" borderId="18" xfId="0" applyFont="1" applyFill="1" applyBorder="1" applyAlignment="1" applyProtection="1">
      <alignment vertical="center" wrapText="1"/>
    </xf>
    <xf numFmtId="0" fontId="12" fillId="0" borderId="18" xfId="0" applyFont="1" applyFill="1" applyBorder="1" applyAlignment="1" applyProtection="1">
      <alignment horizontal="center" vertical="center" wrapText="1"/>
    </xf>
    <xf numFmtId="0" fontId="12" fillId="4" borderId="30" xfId="8" applyNumberFormat="1" applyFont="1" applyFill="1" applyBorder="1" applyAlignment="1" applyProtection="1">
      <alignment horizontal="center" vertical="center" wrapText="1"/>
    </xf>
    <xf numFmtId="10" fontId="12" fillId="0" borderId="24" xfId="1" applyNumberFormat="1" applyFont="1" applyFill="1" applyBorder="1" applyAlignment="1" applyProtection="1">
      <alignment horizontal="right" vertical="center" wrapText="1"/>
    </xf>
    <xf numFmtId="10" fontId="12" fillId="0" borderId="19" xfId="1" applyNumberFormat="1" applyFont="1" applyFill="1" applyBorder="1" applyAlignment="1" applyProtection="1">
      <alignment horizontal="right" vertical="center" wrapText="1"/>
    </xf>
    <xf numFmtId="10" fontId="12" fillId="0" borderId="7" xfId="1" applyNumberFormat="1" applyFont="1" applyFill="1" applyBorder="1" applyAlignment="1" applyProtection="1">
      <alignment horizontal="right" vertical="center" wrapText="1"/>
    </xf>
    <xf numFmtId="10" fontId="12" fillId="0" borderId="21" xfId="1" applyNumberFormat="1" applyFont="1" applyFill="1" applyBorder="1" applyAlignment="1" applyProtection="1">
      <alignment horizontal="right" vertical="center" wrapText="1"/>
    </xf>
    <xf numFmtId="44" fontId="18" fillId="4" borderId="6" xfId="8" applyFont="1" applyFill="1" applyBorder="1" applyAlignment="1" applyProtection="1">
      <alignment horizontal="left" vertical="center" wrapText="1"/>
    </xf>
    <xf numFmtId="166" fontId="12" fillId="4" borderId="17" xfId="0" applyNumberFormat="1" applyFont="1" applyFill="1" applyBorder="1" applyAlignment="1" applyProtection="1">
      <alignment horizontal="center" vertical="center" wrapText="1"/>
    </xf>
    <xf numFmtId="0" fontId="12" fillId="2" borderId="6" xfId="0" applyFont="1" applyFill="1" applyBorder="1" applyProtection="1"/>
    <xf numFmtId="0" fontId="12" fillId="2" borderId="6" xfId="0" applyFont="1" applyFill="1" applyBorder="1" applyAlignment="1" applyProtection="1">
      <alignment vertical="center"/>
    </xf>
    <xf numFmtId="0" fontId="12" fillId="2" borderId="6" xfId="0" applyFont="1" applyFill="1" applyBorder="1" applyAlignment="1" applyProtection="1">
      <alignment vertical="top"/>
    </xf>
    <xf numFmtId="42" fontId="12" fillId="0" borderId="22" xfId="8" applyNumberFormat="1" applyFont="1" applyFill="1" applyBorder="1" applyAlignment="1" applyProtection="1">
      <alignment horizontal="left" vertical="center" wrapText="1"/>
    </xf>
    <xf numFmtId="42" fontId="12" fillId="5" borderId="35" xfId="8" applyNumberFormat="1" applyFont="1" applyFill="1" applyBorder="1" applyAlignment="1" applyProtection="1">
      <alignment horizontal="right" vertical="center" wrapText="1"/>
      <protection locked="0"/>
    </xf>
    <xf numFmtId="42" fontId="12" fillId="5" borderId="23" xfId="8" applyNumberFormat="1" applyFont="1" applyFill="1" applyBorder="1" applyAlignment="1" applyProtection="1">
      <alignment horizontal="center" vertical="center" wrapText="1"/>
      <protection locked="0"/>
    </xf>
    <xf numFmtId="42" fontId="18" fillId="4" borderId="21" xfId="8" applyNumberFormat="1" applyFont="1" applyFill="1" applyBorder="1" applyAlignment="1" applyProtection="1">
      <alignment horizontal="right" vertical="center" wrapText="1"/>
    </xf>
    <xf numFmtId="167" fontId="13" fillId="4" borderId="21" xfId="8" applyNumberFormat="1" applyFont="1" applyFill="1" applyBorder="1" applyAlignment="1" applyProtection="1">
      <alignment horizontal="right" vertical="center" wrapText="1"/>
    </xf>
    <xf numFmtId="167" fontId="12" fillId="0" borderId="15" xfId="8" applyNumberFormat="1" applyFont="1" applyFill="1" applyBorder="1" applyAlignment="1" applyProtection="1">
      <alignment horizontal="right" vertical="center" wrapText="1"/>
    </xf>
    <xf numFmtId="168" fontId="12" fillId="5" borderId="26" xfId="8" applyNumberFormat="1" applyFont="1" applyFill="1" applyBorder="1" applyAlignment="1" applyProtection="1">
      <alignment horizontal="center" vertical="center" wrapText="1"/>
      <protection locked="0"/>
    </xf>
    <xf numFmtId="168" fontId="12" fillId="5" borderId="26" xfId="0" applyNumberFormat="1" applyFont="1" applyFill="1" applyBorder="1" applyAlignment="1" applyProtection="1">
      <alignment horizontal="center" vertical="center" wrapText="1"/>
      <protection locked="0"/>
    </xf>
    <xf numFmtId="168" fontId="12" fillId="5" borderId="28" xfId="0" applyNumberFormat="1" applyFont="1" applyFill="1" applyBorder="1" applyAlignment="1" applyProtection="1">
      <alignment horizontal="center" vertical="center" wrapText="1"/>
      <protection locked="0"/>
    </xf>
    <xf numFmtId="168" fontId="13" fillId="4" borderId="6" xfId="8" applyNumberFormat="1" applyFont="1" applyFill="1" applyBorder="1" applyAlignment="1" applyProtection="1">
      <alignment horizontal="right" vertical="center" wrapText="1"/>
    </xf>
    <xf numFmtId="168" fontId="12" fillId="0" borderId="6" xfId="8" applyNumberFormat="1" applyFont="1" applyFill="1" applyBorder="1" applyAlignment="1" applyProtection="1">
      <alignment horizontal="right" vertical="center" wrapText="1"/>
    </xf>
    <xf numFmtId="168" fontId="13" fillId="4" borderId="19" xfId="8" applyNumberFormat="1" applyFont="1" applyFill="1" applyBorder="1" applyAlignment="1" applyProtection="1">
      <alignment horizontal="right" vertical="center" wrapText="1"/>
    </xf>
    <xf numFmtId="168" fontId="12" fillId="5" borderId="29" xfId="8" applyNumberFormat="1" applyFont="1" applyFill="1" applyBorder="1" applyAlignment="1" applyProtection="1">
      <alignment horizontal="right" vertical="center" wrapText="1"/>
      <protection locked="0"/>
    </xf>
    <xf numFmtId="168" fontId="13" fillId="4" borderId="20" xfId="8" applyNumberFormat="1" applyFont="1" applyFill="1" applyBorder="1" applyAlignment="1" applyProtection="1">
      <alignment horizontal="right" vertical="center" wrapText="1"/>
    </xf>
    <xf numFmtId="5" fontId="13" fillId="4" borderId="6" xfId="8" applyNumberFormat="1" applyFont="1" applyFill="1" applyBorder="1" applyAlignment="1" applyProtection="1">
      <alignment horizontal="right" vertical="center" wrapText="1"/>
    </xf>
    <xf numFmtId="5" fontId="12" fillId="0" borderId="6" xfId="8" applyNumberFormat="1" applyFont="1" applyFill="1" applyBorder="1" applyAlignment="1" applyProtection="1">
      <alignment horizontal="right" vertical="center" wrapText="1"/>
    </xf>
    <xf numFmtId="168" fontId="12" fillId="5" borderId="28" xfId="8" applyNumberFormat="1" applyFont="1" applyFill="1" applyBorder="1" applyAlignment="1" applyProtection="1">
      <alignment horizontal="center" vertical="center" wrapText="1"/>
      <protection locked="0"/>
    </xf>
    <xf numFmtId="5" fontId="12" fillId="0" borderId="19" xfId="8" applyNumberFormat="1" applyFont="1" applyFill="1" applyBorder="1" applyAlignment="1" applyProtection="1">
      <alignment horizontal="right" vertical="center" wrapText="1"/>
    </xf>
    <xf numFmtId="5" fontId="12" fillId="0" borderId="21" xfId="8" applyNumberFormat="1" applyFont="1" applyFill="1" applyBorder="1" applyAlignment="1" applyProtection="1">
      <alignment horizontal="right" vertical="center" wrapText="1"/>
    </xf>
    <xf numFmtId="168" fontId="13" fillId="6" borderId="22" xfId="8" applyNumberFormat="1" applyFont="1" applyFill="1" applyBorder="1" applyAlignment="1" applyProtection="1">
      <alignment horizontal="right" vertical="center" wrapText="1"/>
    </xf>
    <xf numFmtId="168" fontId="12" fillId="0" borderId="22" xfId="8" applyNumberFormat="1" applyFont="1" applyFill="1" applyBorder="1" applyAlignment="1" applyProtection="1">
      <alignment horizontal="right" vertical="center" wrapText="1"/>
    </xf>
    <xf numFmtId="168" fontId="12" fillId="5" borderId="34" xfId="0" applyNumberFormat="1" applyFont="1" applyFill="1" applyBorder="1" applyAlignment="1" applyProtection="1">
      <alignment horizontal="center" vertical="center" wrapText="1"/>
      <protection locked="0"/>
    </xf>
    <xf numFmtId="168" fontId="12" fillId="5" borderId="32" xfId="8" applyNumberFormat="1" applyFont="1" applyFill="1" applyBorder="1" applyAlignment="1" applyProtection="1">
      <alignment horizontal="right" vertical="center" wrapText="1"/>
      <protection locked="0"/>
    </xf>
    <xf numFmtId="168" fontId="18" fillId="4" borderId="6" xfId="8" applyNumberFormat="1" applyFont="1" applyFill="1" applyBorder="1" applyAlignment="1" applyProtection="1">
      <alignment horizontal="right" vertical="center" wrapText="1"/>
    </xf>
    <xf numFmtId="168" fontId="12" fillId="5" borderId="32" xfId="8" applyNumberFormat="1" applyFont="1" applyFill="1" applyBorder="1" applyAlignment="1" applyProtection="1">
      <alignment horizontal="center" vertical="center" wrapText="1"/>
      <protection locked="0"/>
    </xf>
    <xf numFmtId="42" fontId="11" fillId="0" borderId="6" xfId="8" applyNumberFormat="1" applyFont="1" applyFill="1" applyBorder="1" applyAlignment="1" applyProtection="1">
      <alignment horizontal="right" vertical="center" wrapText="1"/>
    </xf>
    <xf numFmtId="42" fontId="11" fillId="0" borderId="6" xfId="8" applyNumberFormat="1" applyFont="1" applyFill="1" applyBorder="1" applyAlignment="1" applyProtection="1">
      <alignment horizontal="right" vertical="center" wrapText="1"/>
      <protection locked="0"/>
    </xf>
    <xf numFmtId="42" fontId="13" fillId="3" borderId="6" xfId="8" applyNumberFormat="1" applyFont="1" applyFill="1" applyBorder="1" applyAlignment="1" applyProtection="1">
      <alignment horizontal="right" vertical="center" wrapText="1"/>
      <protection locked="0"/>
    </xf>
    <xf numFmtId="42" fontId="10" fillId="0" borderId="6" xfId="8" applyNumberFormat="1" applyFont="1" applyFill="1" applyBorder="1" applyAlignment="1" applyProtection="1">
      <alignment horizontal="right" vertical="center" wrapText="1"/>
      <protection locked="0"/>
    </xf>
    <xf numFmtId="42" fontId="11" fillId="0" borderId="6" xfId="8" applyNumberFormat="1" applyFont="1" applyBorder="1" applyAlignment="1" applyProtection="1">
      <alignment horizontal="right" vertical="center" wrapText="1"/>
    </xf>
    <xf numFmtId="42" fontId="10" fillId="0" borderId="6" xfId="8" applyNumberFormat="1" applyFont="1" applyBorder="1" applyAlignment="1" applyProtection="1">
      <alignment horizontal="right" vertical="center" wrapText="1"/>
    </xf>
    <xf numFmtId="5" fontId="11" fillId="0" borderId="6" xfId="8" applyNumberFormat="1" applyFont="1" applyFill="1" applyBorder="1" applyAlignment="1" applyProtection="1">
      <alignment horizontal="right" vertical="center" wrapText="1"/>
      <protection locked="0"/>
    </xf>
    <xf numFmtId="42" fontId="13" fillId="6" borderId="30" xfId="8" applyNumberFormat="1" applyFont="1" applyFill="1" applyBorder="1" applyAlignment="1" applyProtection="1">
      <alignment horizontal="right" vertical="center" wrapText="1"/>
    </xf>
    <xf numFmtId="168" fontId="12" fillId="0" borderId="32" xfId="8" applyNumberFormat="1" applyFont="1" applyFill="1" applyBorder="1" applyAlignment="1" applyProtection="1">
      <alignment horizontal="right" vertical="center" wrapText="1"/>
    </xf>
    <xf numFmtId="42" fontId="13" fillId="4" borderId="6" xfId="8" applyNumberFormat="1" applyFont="1" applyFill="1" applyBorder="1" applyAlignment="1" applyProtection="1">
      <alignment horizontal="right" vertical="center" wrapText="1"/>
    </xf>
    <xf numFmtId="168" fontId="13" fillId="6" borderId="6" xfId="8" applyNumberFormat="1" applyFont="1" applyFill="1" applyBorder="1" applyAlignment="1" applyProtection="1">
      <alignment horizontal="right" vertical="center" wrapText="1"/>
    </xf>
    <xf numFmtId="42" fontId="13" fillId="6" borderId="22" xfId="8" applyNumberFormat="1" applyFont="1" applyFill="1" applyBorder="1" applyAlignment="1" applyProtection="1">
      <alignment horizontal="right" vertical="center" wrapText="1"/>
    </xf>
    <xf numFmtId="42" fontId="13" fillId="4" borderId="15" xfId="0" applyNumberFormat="1" applyFont="1" applyFill="1" applyBorder="1" applyAlignment="1" applyProtection="1">
      <alignment horizontal="right" vertical="center" wrapText="1"/>
    </xf>
    <xf numFmtId="168" fontId="13" fillId="6" borderId="36" xfId="8" applyNumberFormat="1" applyFont="1" applyFill="1" applyBorder="1" applyAlignment="1" applyProtection="1">
      <alignment horizontal="right" vertical="center" wrapText="1"/>
    </xf>
    <xf numFmtId="5" fontId="11" fillId="0" borderId="6" xfId="8" applyNumberFormat="1" applyFont="1" applyBorder="1" applyAlignment="1" applyProtection="1">
      <alignment horizontal="right" vertical="center" wrapText="1"/>
    </xf>
    <xf numFmtId="0" fontId="20" fillId="3" borderId="4" xfId="5" applyFont="1" applyFill="1" applyBorder="1" applyAlignment="1" applyProtection="1">
      <alignment horizontal="center" vertical="center" wrapText="1"/>
    </xf>
    <xf numFmtId="0" fontId="20" fillId="3" borderId="13" xfId="5" applyFont="1" applyFill="1" applyBorder="1" applyAlignment="1" applyProtection="1">
      <alignment horizontal="center" vertical="center" wrapText="1"/>
    </xf>
    <xf numFmtId="0" fontId="18" fillId="4" borderId="14" xfId="0" applyFont="1" applyFill="1" applyBorder="1" applyAlignment="1" applyProtection="1">
      <alignment horizontal="right" vertical="center" wrapText="1"/>
    </xf>
    <xf numFmtId="0" fontId="18" fillId="4" borderId="22" xfId="0" applyFont="1" applyFill="1" applyBorder="1" applyAlignment="1" applyProtection="1">
      <alignment horizontal="right" vertical="center" wrapText="1"/>
    </xf>
    <xf numFmtId="0" fontId="18" fillId="4" borderId="15" xfId="0" applyFont="1" applyFill="1" applyBorder="1" applyAlignment="1" applyProtection="1">
      <alignment horizontal="right" vertical="center" wrapText="1"/>
    </xf>
    <xf numFmtId="0" fontId="18" fillId="0" borderId="19" xfId="0" applyFont="1" applyBorder="1" applyAlignment="1" applyProtection="1">
      <alignment vertical="center" wrapText="1"/>
    </xf>
    <xf numFmtId="0" fontId="18" fillId="0" borderId="20" xfId="0" applyFont="1" applyBorder="1" applyAlignment="1" applyProtection="1">
      <alignment vertical="center" wrapText="1"/>
    </xf>
    <xf numFmtId="0" fontId="18" fillId="0" borderId="21" xfId="0" applyFont="1" applyBorder="1" applyAlignment="1" applyProtection="1">
      <alignment vertical="center" wrapText="1"/>
    </xf>
    <xf numFmtId="0" fontId="18" fillId="0" borderId="16" xfId="0" applyFont="1" applyBorder="1" applyAlignment="1" applyProtection="1">
      <alignment vertical="center" wrapText="1"/>
    </xf>
    <xf numFmtId="0" fontId="18" fillId="0" borderId="18" xfId="0" applyFont="1" applyBorder="1" applyAlignment="1" applyProtection="1">
      <alignment vertical="center" wrapText="1"/>
    </xf>
    <xf numFmtId="0" fontId="22" fillId="7" borderId="2" xfId="0" applyFont="1" applyFill="1" applyBorder="1" applyAlignment="1" applyProtection="1">
      <alignment horizontal="left" wrapText="1"/>
    </xf>
    <xf numFmtId="0" fontId="22" fillId="7" borderId="2" xfId="0" applyFont="1" applyFill="1" applyBorder="1" applyAlignment="1" applyProtection="1">
      <alignment horizontal="left"/>
    </xf>
    <xf numFmtId="0" fontId="10" fillId="0" borderId="14" xfId="0" applyFont="1" applyBorder="1" applyAlignment="1" applyProtection="1">
      <alignment horizontal="left" vertical="center" wrapText="1"/>
    </xf>
    <xf numFmtId="0" fontId="10" fillId="0" borderId="15" xfId="0" applyFont="1" applyBorder="1" applyAlignment="1" applyProtection="1">
      <alignment horizontal="left" vertical="center" wrapText="1"/>
    </xf>
    <xf numFmtId="0" fontId="9" fillId="3" borderId="4" xfId="5" applyFont="1" applyFill="1" applyBorder="1" applyAlignment="1" applyProtection="1">
      <alignment horizontal="center" vertical="center" wrapText="1"/>
    </xf>
    <xf numFmtId="0" fontId="9" fillId="3" borderId="13" xfId="5" applyFont="1" applyFill="1" applyBorder="1" applyAlignment="1" applyProtection="1">
      <alignment horizontal="center" vertical="center" wrapText="1"/>
    </xf>
    <xf numFmtId="0" fontId="9" fillId="3" borderId="5" xfId="5" applyFont="1" applyFill="1" applyBorder="1" applyAlignment="1" applyProtection="1">
      <alignment horizontal="center" vertical="center" wrapText="1"/>
    </xf>
  </cellXfs>
  <cellStyles count="15">
    <cellStyle name="Milliers 2" xfId="11" xr:uid="{DFB895D4-2F1A-423A-9E42-8F65F8A4F014}"/>
    <cellStyle name="Milliers 2 2" xfId="14" xr:uid="{25123981-B6F4-487D-A7E1-0B1CA0C9786A}"/>
    <cellStyle name="Monétaire" xfId="8" builtinId="4"/>
    <cellStyle name="Monétaire 2" xfId="2" xr:uid="{00000000-0005-0000-0000-000002000000}"/>
    <cellStyle name="Monétaire 2 2" xfId="3" xr:uid="{00000000-0005-0000-0000-000003000000}"/>
    <cellStyle name="Monétaire 3" xfId="9" xr:uid="{C74E24B7-D3E5-4234-B6B6-8803E2D9472C}"/>
    <cellStyle name="Monétaire 3 2" xfId="13" xr:uid="{AC0DB348-1FAB-4F7A-91C9-4FFF4AE23B17}"/>
    <cellStyle name="Normal" xfId="0" builtinId="0"/>
    <cellStyle name="Normal 2" xfId="4" xr:uid="{00000000-0005-0000-0000-000005000000}"/>
    <cellStyle name="Normal 2 2" xfId="5" xr:uid="{00000000-0005-0000-0000-000006000000}"/>
    <cellStyle name="Normal 3" xfId="10" xr:uid="{615832D6-86D1-433A-AB86-E897F96670AE}"/>
    <cellStyle name="Pourcentage" xfId="1" builtinId="5"/>
    <cellStyle name="Pourcentage 2" xfId="6" xr:uid="{00000000-0005-0000-0000-000008000000}"/>
    <cellStyle name="Pourcentage 2 2" xfId="7" xr:uid="{00000000-0005-0000-0000-000009000000}"/>
    <cellStyle name="Pourcentage 3" xfId="12" xr:uid="{B0691160-F916-4EA7-A096-96AC8F64BA16}"/>
  </cellStyles>
  <dxfs count="5">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cdc.fr\RacineDFS\SERVICES\TRANSVERSAL\COMMUN_DDR\COMMUNS\FIPH_CONVENTION\VIE-SOCIALE\Comites-locaux\CL-Provence-Alpes-Cote-Azur\Conventions-en-projet\IRD\Tableau%20de%20Synth&#232;se%20I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èse Financière VF"/>
      <sheetName val="Employeur + Instruction"/>
      <sheetName val="Présentation CE"/>
      <sheetName val="Détail budget"/>
      <sheetName val="Synthèse"/>
      <sheetName val="Référentiel"/>
    </sheetNames>
    <sheetDataSet>
      <sheetData sheetId="0"/>
      <sheetData sheetId="1"/>
      <sheetData sheetId="2"/>
      <sheetData sheetId="3"/>
      <sheetData sheetId="4">
        <row r="2">
          <cell r="B2" t="str">
            <v>Renouvellement</v>
          </cell>
        </row>
      </sheetData>
      <sheetData sheetId="5">
        <row r="1">
          <cell r="A1" t="str">
            <v>Primo</v>
          </cell>
        </row>
        <row r="2">
          <cell r="A2" t="str">
            <v>Renouvellement</v>
          </cell>
        </row>
        <row r="3">
          <cell r="A3" t="str">
            <v>Primo Transitoire</v>
          </cell>
        </row>
        <row r="4">
          <cell r="A4" t="str">
            <v>Primo Simplifiée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8274A-E6A4-423F-86D7-9C287F4C5E45}">
  <sheetPr>
    <pageSetUpPr fitToPage="1"/>
  </sheetPr>
  <dimension ref="A1:Q94"/>
  <sheetViews>
    <sheetView showGridLines="0" tabSelected="1" topLeftCell="A84" zoomScaleNormal="100" workbookViewId="0">
      <selection activeCell="F92" sqref="F92"/>
    </sheetView>
  </sheetViews>
  <sheetFormatPr baseColWidth="10" defaultColWidth="11.453125" defaultRowHeight="18" x14ac:dyDescent="0.4"/>
  <cols>
    <col min="1" max="1" width="13.81640625" style="65" customWidth="1"/>
    <col min="2" max="2" width="18.54296875" style="66" customWidth="1"/>
    <col min="3" max="3" width="62.1796875" style="52" customWidth="1"/>
    <col min="4" max="4" width="13.81640625" style="52" customWidth="1"/>
    <col min="5" max="5" width="15.1796875" style="52" customWidth="1"/>
    <col min="6" max="6" width="28.81640625" style="52" customWidth="1"/>
    <col min="7" max="7" width="27.1796875" style="52" customWidth="1"/>
    <col min="8" max="8" width="17.81640625" style="52" customWidth="1"/>
    <col min="9" max="9" width="28.81640625" style="52" customWidth="1"/>
    <col min="10" max="10" width="17.81640625" style="52" customWidth="1"/>
    <col min="11" max="16384" width="11.453125" style="52"/>
  </cols>
  <sheetData>
    <row r="1" spans="1:17" ht="54" customHeight="1" thickBot="1" x14ac:dyDescent="0.4">
      <c r="A1" s="140" t="s">
        <v>34</v>
      </c>
      <c r="B1" s="141"/>
      <c r="C1" s="141"/>
      <c r="D1" s="141"/>
      <c r="E1" s="141"/>
      <c r="F1" s="141"/>
      <c r="G1" s="141"/>
      <c r="H1" s="141"/>
      <c r="I1" s="141"/>
      <c r="J1" s="141"/>
    </row>
    <row r="2" spans="1:17" ht="101.4" customHeight="1" x14ac:dyDescent="0.35">
      <c r="A2" s="150" t="s">
        <v>88</v>
      </c>
      <c r="B2" s="151"/>
      <c r="C2" s="151"/>
      <c r="D2" s="151"/>
      <c r="E2" s="151"/>
      <c r="F2" s="151"/>
      <c r="G2" s="151"/>
      <c r="H2" s="151"/>
      <c r="I2" s="151"/>
      <c r="J2" s="151"/>
    </row>
    <row r="3" spans="1:17" s="54" customFormat="1" ht="146.25" customHeight="1" x14ac:dyDescent="0.35">
      <c r="A3" s="53"/>
      <c r="B3" s="40" t="s">
        <v>74</v>
      </c>
      <c r="C3" s="40" t="s">
        <v>35</v>
      </c>
      <c r="D3" s="40" t="s">
        <v>58</v>
      </c>
      <c r="E3" s="40" t="s">
        <v>59</v>
      </c>
      <c r="F3" s="40" t="s">
        <v>36</v>
      </c>
      <c r="G3" s="40" t="s">
        <v>38</v>
      </c>
      <c r="H3" s="40" t="s">
        <v>6</v>
      </c>
      <c r="I3" s="40" t="s">
        <v>10</v>
      </c>
      <c r="J3" s="40" t="s">
        <v>6</v>
      </c>
    </row>
    <row r="4" spans="1:17" s="55" customFormat="1" ht="60" customHeight="1" thickBot="1" x14ac:dyDescent="0.4">
      <c r="A4" s="145" t="s">
        <v>11</v>
      </c>
      <c r="B4" s="32"/>
      <c r="C4" s="69" t="s">
        <v>18</v>
      </c>
      <c r="D4" s="68"/>
      <c r="E4" s="68"/>
      <c r="F4" s="137">
        <f>ROUNDUP(SUM(F5:F31),-2)</f>
        <v>0</v>
      </c>
      <c r="G4" s="111">
        <f>ROUNDUP(SUM(G5:G31),-2)</f>
        <v>0</v>
      </c>
      <c r="H4" s="28" t="e">
        <f>IF(ISBLANK(G4),0,G4/(G4+I4))</f>
        <v>#DIV/0!</v>
      </c>
      <c r="I4" s="109">
        <f>F4-G4</f>
        <v>0</v>
      </c>
      <c r="J4" s="28" t="e">
        <f>IF(ISBLANK(I4),0,I4/(I4+G4))</f>
        <v>#DIV/0!</v>
      </c>
      <c r="L4" s="56"/>
      <c r="M4" s="56"/>
      <c r="N4" s="56"/>
      <c r="O4" s="56"/>
      <c r="P4" s="56"/>
      <c r="Q4" s="56"/>
    </row>
    <row r="5" spans="1:17" s="57" customFormat="1" ht="15" thickBot="1" x14ac:dyDescent="0.4">
      <c r="A5" s="146"/>
      <c r="B5" s="34">
        <v>1</v>
      </c>
      <c r="C5" s="67" t="s">
        <v>61</v>
      </c>
      <c r="D5" s="71"/>
      <c r="E5" s="106"/>
      <c r="F5" s="100">
        <f>D5*E5</f>
        <v>0</v>
      </c>
      <c r="G5" s="112"/>
      <c r="H5" s="70"/>
      <c r="I5" s="110">
        <f xml:space="preserve"> F5-G5</f>
        <v>0</v>
      </c>
      <c r="J5" s="27"/>
      <c r="L5" s="58"/>
      <c r="M5" s="58"/>
      <c r="N5" s="58"/>
      <c r="O5" s="58"/>
      <c r="P5" s="58"/>
      <c r="Q5" s="58"/>
    </row>
    <row r="6" spans="1:17" s="57" customFormat="1" ht="15" thickBot="1" x14ac:dyDescent="0.4">
      <c r="A6" s="146"/>
      <c r="B6" s="34">
        <v>3</v>
      </c>
      <c r="C6" s="67" t="s">
        <v>57</v>
      </c>
      <c r="D6" s="71"/>
      <c r="E6" s="106"/>
      <c r="F6" s="100">
        <f>D6*E6</f>
        <v>0</v>
      </c>
      <c r="G6" s="112"/>
      <c r="H6" s="70"/>
      <c r="I6" s="110">
        <f t="shared" ref="I6:I55" si="0" xml:space="preserve"> F6-G6</f>
        <v>0</v>
      </c>
      <c r="J6" s="27"/>
      <c r="L6" s="58"/>
      <c r="M6" s="58"/>
      <c r="N6" s="58"/>
      <c r="O6" s="58"/>
      <c r="P6" s="58"/>
      <c r="Q6" s="58"/>
    </row>
    <row r="7" spans="1:17" s="57" customFormat="1" ht="15" thickBot="1" x14ac:dyDescent="0.4">
      <c r="A7" s="146"/>
      <c r="B7" s="34">
        <v>2</v>
      </c>
      <c r="C7" s="67" t="s">
        <v>22</v>
      </c>
      <c r="D7" s="71"/>
      <c r="E7" s="106"/>
      <c r="F7" s="100">
        <f t="shared" ref="F7:F71" si="1">D7*E7</f>
        <v>0</v>
      </c>
      <c r="G7" s="112"/>
      <c r="H7" s="70"/>
      <c r="I7" s="110">
        <f t="shared" si="0"/>
        <v>0</v>
      </c>
      <c r="J7" s="27"/>
      <c r="L7" s="58"/>
      <c r="M7" s="58"/>
      <c r="N7" s="58"/>
      <c r="O7" s="58"/>
      <c r="P7" s="58"/>
      <c r="Q7" s="58"/>
    </row>
    <row r="8" spans="1:17" s="57" customFormat="1" ht="15" thickBot="1" x14ac:dyDescent="0.4">
      <c r="A8" s="146"/>
      <c r="B8" s="35">
        <v>26</v>
      </c>
      <c r="C8" s="67" t="s">
        <v>79</v>
      </c>
      <c r="D8" s="71"/>
      <c r="E8" s="106"/>
      <c r="F8" s="100">
        <f t="shared" ref="F8" si="2">D8*E8</f>
        <v>0</v>
      </c>
      <c r="G8" s="112"/>
      <c r="H8" s="70"/>
      <c r="I8" s="110">
        <f t="shared" si="0"/>
        <v>0</v>
      </c>
      <c r="J8" s="27"/>
      <c r="L8" s="58"/>
      <c r="M8" s="58"/>
      <c r="N8" s="58"/>
      <c r="O8" s="58"/>
      <c r="P8" s="58"/>
      <c r="Q8" s="58"/>
    </row>
    <row r="9" spans="1:17" s="57" customFormat="1" ht="15" thickBot="1" x14ac:dyDescent="0.4">
      <c r="A9" s="146"/>
      <c r="B9" s="35">
        <v>26</v>
      </c>
      <c r="C9" s="67" t="s">
        <v>78</v>
      </c>
      <c r="D9" s="71"/>
      <c r="E9" s="106"/>
      <c r="F9" s="100">
        <f t="shared" ref="F9" si="3">D9*E9</f>
        <v>0</v>
      </c>
      <c r="G9" s="112"/>
      <c r="H9" s="70"/>
      <c r="I9" s="110">
        <f t="shared" ref="I9" si="4" xml:space="preserve"> F9-G9</f>
        <v>0</v>
      </c>
      <c r="J9" s="27"/>
      <c r="L9" s="58"/>
      <c r="M9" s="58"/>
      <c r="N9" s="58"/>
      <c r="O9" s="58"/>
      <c r="P9" s="58"/>
      <c r="Q9" s="58"/>
    </row>
    <row r="10" spans="1:17" s="57" customFormat="1" ht="15" thickBot="1" x14ac:dyDescent="0.4">
      <c r="A10" s="146"/>
      <c r="B10" s="34">
        <v>4</v>
      </c>
      <c r="C10" s="67" t="s">
        <v>62</v>
      </c>
      <c r="D10" s="71"/>
      <c r="E10" s="106"/>
      <c r="F10" s="100">
        <f t="shared" si="1"/>
        <v>0</v>
      </c>
      <c r="G10" s="112"/>
      <c r="H10" s="70"/>
      <c r="I10" s="110">
        <f t="shared" si="0"/>
        <v>0</v>
      </c>
      <c r="J10" s="27"/>
      <c r="L10" s="58"/>
      <c r="M10" s="58"/>
      <c r="N10" s="58"/>
      <c r="O10" s="58"/>
      <c r="P10" s="58"/>
      <c r="Q10" s="58"/>
    </row>
    <row r="11" spans="1:17" s="57" customFormat="1" ht="15" thickBot="1" x14ac:dyDescent="0.4">
      <c r="A11" s="146"/>
      <c r="B11" s="34">
        <v>5</v>
      </c>
      <c r="C11" s="67" t="s">
        <v>39</v>
      </c>
      <c r="D11" s="71"/>
      <c r="E11" s="106"/>
      <c r="F11" s="100">
        <f t="shared" si="1"/>
        <v>0</v>
      </c>
      <c r="G11" s="112"/>
      <c r="H11" s="70"/>
      <c r="I11" s="110">
        <f t="shared" si="0"/>
        <v>0</v>
      </c>
      <c r="J11" s="27"/>
      <c r="L11" s="58"/>
      <c r="M11" s="58"/>
      <c r="N11" s="58"/>
      <c r="O11" s="58"/>
      <c r="P11" s="58"/>
      <c r="Q11" s="58"/>
    </row>
    <row r="12" spans="1:17" s="57" customFormat="1" ht="15" thickBot="1" x14ac:dyDescent="0.4">
      <c r="A12" s="146"/>
      <c r="B12" s="34">
        <v>6</v>
      </c>
      <c r="C12" s="67" t="s">
        <v>29</v>
      </c>
      <c r="D12" s="75"/>
      <c r="E12" s="106"/>
      <c r="F12" s="100">
        <f>E12</f>
        <v>0</v>
      </c>
      <c r="G12" s="112"/>
      <c r="H12" s="70"/>
      <c r="I12" s="110">
        <f t="shared" si="0"/>
        <v>0</v>
      </c>
      <c r="J12" s="27"/>
      <c r="L12" s="58"/>
      <c r="M12" s="58"/>
      <c r="N12" s="58"/>
      <c r="O12" s="58"/>
      <c r="P12" s="58"/>
      <c r="Q12" s="58"/>
    </row>
    <row r="13" spans="1:17" s="57" customFormat="1" ht="15" thickBot="1" x14ac:dyDescent="0.4">
      <c r="A13" s="146"/>
      <c r="B13" s="34">
        <v>8</v>
      </c>
      <c r="C13" s="67" t="s">
        <v>41</v>
      </c>
      <c r="D13" s="72"/>
      <c r="E13" s="106"/>
      <c r="F13" s="100">
        <f t="shared" si="1"/>
        <v>0</v>
      </c>
      <c r="G13" s="112"/>
      <c r="H13" s="70"/>
      <c r="I13" s="110">
        <f t="shared" si="0"/>
        <v>0</v>
      </c>
      <c r="J13" s="27"/>
      <c r="L13" s="58"/>
      <c r="M13" s="58"/>
      <c r="N13" s="58"/>
      <c r="O13" s="58"/>
      <c r="P13" s="58"/>
      <c r="Q13" s="58"/>
    </row>
    <row r="14" spans="1:17" s="57" customFormat="1" ht="15" thickBot="1" x14ac:dyDescent="0.4">
      <c r="A14" s="146"/>
      <c r="B14" s="34">
        <v>7</v>
      </c>
      <c r="C14" s="67" t="s">
        <v>60</v>
      </c>
      <c r="D14" s="72"/>
      <c r="E14" s="106"/>
      <c r="F14" s="100">
        <f t="shared" si="1"/>
        <v>0</v>
      </c>
      <c r="G14" s="112"/>
      <c r="H14" s="70">
        <f>IF(ISBLANK(G14),0,G14/(G14+I14))</f>
        <v>0</v>
      </c>
      <c r="I14" s="110">
        <f t="shared" si="0"/>
        <v>0</v>
      </c>
      <c r="J14" s="27" t="e">
        <f>IF(ISBLANK(I14),0,I14/(I14+G14))</f>
        <v>#DIV/0!</v>
      </c>
      <c r="L14" s="58"/>
      <c r="M14" s="58"/>
      <c r="N14" s="58"/>
      <c r="O14" s="58"/>
      <c r="P14" s="58"/>
      <c r="Q14" s="58"/>
    </row>
    <row r="15" spans="1:17" s="57" customFormat="1" ht="15" thickBot="1" x14ac:dyDescent="0.4">
      <c r="A15" s="146"/>
      <c r="B15" s="34">
        <v>9</v>
      </c>
      <c r="C15" s="67" t="s">
        <v>42</v>
      </c>
      <c r="D15" s="72"/>
      <c r="E15" s="106"/>
      <c r="F15" s="100">
        <f t="shared" si="1"/>
        <v>0</v>
      </c>
      <c r="G15" s="112"/>
      <c r="H15" s="70"/>
      <c r="I15" s="110">
        <f t="shared" si="0"/>
        <v>0</v>
      </c>
      <c r="J15" s="27"/>
      <c r="L15" s="58"/>
      <c r="M15" s="58"/>
      <c r="N15" s="58"/>
      <c r="O15" s="58"/>
      <c r="P15" s="58"/>
      <c r="Q15" s="58"/>
    </row>
    <row r="16" spans="1:17" s="57" customFormat="1" ht="15" thickBot="1" x14ac:dyDescent="0.4">
      <c r="A16" s="146"/>
      <c r="B16" s="34">
        <v>11</v>
      </c>
      <c r="C16" s="67" t="s">
        <v>66</v>
      </c>
      <c r="D16" s="72"/>
      <c r="E16" s="106"/>
      <c r="F16" s="100">
        <f t="shared" si="1"/>
        <v>0</v>
      </c>
      <c r="G16" s="112"/>
      <c r="H16" s="70"/>
      <c r="I16" s="110">
        <f t="shared" si="0"/>
        <v>0</v>
      </c>
      <c r="J16" s="27"/>
      <c r="L16" s="58"/>
      <c r="M16" s="58"/>
      <c r="N16" s="58"/>
      <c r="O16" s="58"/>
      <c r="P16" s="58"/>
      <c r="Q16" s="58"/>
    </row>
    <row r="17" spans="1:17" s="57" customFormat="1" ht="15" thickBot="1" x14ac:dyDescent="0.4">
      <c r="A17" s="146"/>
      <c r="B17" s="34">
        <v>24</v>
      </c>
      <c r="C17" s="67" t="s">
        <v>44</v>
      </c>
      <c r="D17" s="72"/>
      <c r="E17" s="106"/>
      <c r="F17" s="100">
        <f t="shared" si="1"/>
        <v>0</v>
      </c>
      <c r="G17" s="112"/>
      <c r="H17" s="70"/>
      <c r="I17" s="110">
        <f t="shared" si="0"/>
        <v>0</v>
      </c>
      <c r="J17" s="27"/>
      <c r="L17" s="58"/>
      <c r="M17" s="58"/>
      <c r="N17" s="58"/>
      <c r="O17" s="58"/>
      <c r="P17" s="58"/>
      <c r="Q17" s="58"/>
    </row>
    <row r="18" spans="1:17" s="57" customFormat="1" ht="15" thickBot="1" x14ac:dyDescent="0.4">
      <c r="A18" s="146"/>
      <c r="B18" s="34">
        <v>10</v>
      </c>
      <c r="C18" s="67" t="s">
        <v>43</v>
      </c>
      <c r="D18" s="72"/>
      <c r="E18" s="106"/>
      <c r="F18" s="100">
        <f t="shared" si="1"/>
        <v>0</v>
      </c>
      <c r="G18" s="112"/>
      <c r="H18" s="70"/>
      <c r="I18" s="110">
        <f t="shared" si="0"/>
        <v>0</v>
      </c>
      <c r="J18" s="27"/>
      <c r="L18" s="58"/>
      <c r="M18" s="58"/>
      <c r="N18" s="58"/>
      <c r="O18" s="58"/>
      <c r="P18" s="58"/>
      <c r="Q18" s="58"/>
    </row>
    <row r="19" spans="1:17" s="57" customFormat="1" ht="15" thickBot="1" x14ac:dyDescent="0.4">
      <c r="A19" s="146"/>
      <c r="B19" s="35">
        <v>12</v>
      </c>
      <c r="C19" s="67" t="s">
        <v>45</v>
      </c>
      <c r="D19" s="72"/>
      <c r="E19" s="106"/>
      <c r="F19" s="100">
        <f t="shared" si="1"/>
        <v>0</v>
      </c>
      <c r="G19" s="112"/>
      <c r="H19" s="70"/>
      <c r="I19" s="110">
        <f t="shared" si="0"/>
        <v>0</v>
      </c>
      <c r="J19" s="27"/>
      <c r="L19" s="58"/>
      <c r="M19" s="58"/>
      <c r="N19" s="58"/>
      <c r="O19" s="58"/>
      <c r="P19" s="58"/>
      <c r="Q19" s="58"/>
    </row>
    <row r="20" spans="1:17" s="57" customFormat="1" ht="25.5" thickBot="1" x14ac:dyDescent="0.4">
      <c r="A20" s="146"/>
      <c r="B20" s="35">
        <v>13</v>
      </c>
      <c r="C20" s="67" t="s">
        <v>80</v>
      </c>
      <c r="D20" s="72"/>
      <c r="E20" s="106"/>
      <c r="F20" s="100">
        <f t="shared" si="1"/>
        <v>0</v>
      </c>
      <c r="G20" s="112"/>
      <c r="H20" s="70">
        <f>IF(ISBLANK(G20),0,G20/(G20+I20))</f>
        <v>0</v>
      </c>
      <c r="I20" s="110">
        <f t="shared" si="0"/>
        <v>0</v>
      </c>
      <c r="J20" s="27" t="e">
        <f>IF(ISBLANK(I20),0,I20/(I20+G20))</f>
        <v>#DIV/0!</v>
      </c>
      <c r="L20" s="58"/>
      <c r="M20" s="58"/>
      <c r="N20" s="58"/>
      <c r="O20" s="58"/>
      <c r="P20" s="58"/>
      <c r="Q20" s="58"/>
    </row>
    <row r="21" spans="1:17" s="57" customFormat="1" ht="22.5" customHeight="1" thickBot="1" x14ac:dyDescent="0.4">
      <c r="A21" s="146"/>
      <c r="B21" s="35">
        <v>14</v>
      </c>
      <c r="C21" s="67" t="s">
        <v>28</v>
      </c>
      <c r="D21" s="72"/>
      <c r="E21" s="106"/>
      <c r="F21" s="100">
        <f t="shared" si="1"/>
        <v>0</v>
      </c>
      <c r="G21" s="112"/>
      <c r="H21" s="70"/>
      <c r="I21" s="110">
        <f t="shared" si="0"/>
        <v>0</v>
      </c>
      <c r="J21" s="27"/>
      <c r="L21" s="58"/>
      <c r="M21" s="58"/>
      <c r="N21" s="58"/>
      <c r="O21" s="58"/>
      <c r="P21" s="58"/>
      <c r="Q21" s="58"/>
    </row>
    <row r="22" spans="1:17" s="57" customFormat="1" ht="15" thickBot="1" x14ac:dyDescent="0.4">
      <c r="A22" s="146"/>
      <c r="B22" s="35">
        <v>15</v>
      </c>
      <c r="C22" s="67" t="s">
        <v>27</v>
      </c>
      <c r="D22" s="72"/>
      <c r="E22" s="106"/>
      <c r="F22" s="100">
        <f t="shared" si="1"/>
        <v>0</v>
      </c>
      <c r="G22" s="112"/>
      <c r="H22" s="70"/>
      <c r="I22" s="110">
        <f t="shared" si="0"/>
        <v>0</v>
      </c>
      <c r="J22" s="27"/>
      <c r="L22" s="58"/>
      <c r="M22" s="58"/>
      <c r="N22" s="58"/>
      <c r="O22" s="58"/>
      <c r="P22" s="58"/>
      <c r="Q22" s="58"/>
    </row>
    <row r="23" spans="1:17" s="57" customFormat="1" ht="15" thickBot="1" x14ac:dyDescent="0.4">
      <c r="A23" s="146"/>
      <c r="B23" s="35">
        <v>16</v>
      </c>
      <c r="C23" s="67" t="s">
        <v>63</v>
      </c>
      <c r="D23" s="72"/>
      <c r="E23" s="106"/>
      <c r="F23" s="100">
        <f t="shared" si="1"/>
        <v>0</v>
      </c>
      <c r="G23" s="112"/>
      <c r="H23" s="70"/>
      <c r="I23" s="110">
        <f t="shared" si="0"/>
        <v>0</v>
      </c>
      <c r="J23" s="27"/>
      <c r="L23" s="58"/>
      <c r="M23" s="58"/>
      <c r="N23" s="58"/>
      <c r="O23" s="58"/>
      <c r="P23" s="58"/>
      <c r="Q23" s="58"/>
    </row>
    <row r="24" spans="1:17" s="57" customFormat="1" ht="15" thickBot="1" x14ac:dyDescent="0.4">
      <c r="A24" s="146"/>
      <c r="B24" s="35">
        <v>17</v>
      </c>
      <c r="C24" s="67" t="s">
        <v>64</v>
      </c>
      <c r="D24" s="72"/>
      <c r="E24" s="106"/>
      <c r="F24" s="100">
        <f t="shared" si="1"/>
        <v>0</v>
      </c>
      <c r="G24" s="112"/>
      <c r="H24" s="70"/>
      <c r="I24" s="110">
        <f t="shared" si="0"/>
        <v>0</v>
      </c>
      <c r="J24" s="27"/>
      <c r="L24" s="58"/>
      <c r="M24" s="58"/>
      <c r="N24" s="58"/>
      <c r="O24" s="58"/>
      <c r="P24" s="58"/>
      <c r="Q24" s="58"/>
    </row>
    <row r="25" spans="1:17" s="57" customFormat="1" ht="15" thickBot="1" x14ac:dyDescent="0.4">
      <c r="A25" s="146"/>
      <c r="B25" s="35">
        <v>17</v>
      </c>
      <c r="C25" s="67" t="s">
        <v>48</v>
      </c>
      <c r="D25" s="75"/>
      <c r="E25" s="106"/>
      <c r="F25" s="100">
        <f>E25</f>
        <v>0</v>
      </c>
      <c r="G25" s="112"/>
      <c r="H25" s="70"/>
      <c r="I25" s="110">
        <f t="shared" si="0"/>
        <v>0</v>
      </c>
      <c r="J25" s="27"/>
      <c r="L25" s="58"/>
      <c r="M25" s="58"/>
      <c r="N25" s="58"/>
      <c r="O25" s="58"/>
      <c r="P25" s="58"/>
      <c r="Q25" s="58"/>
    </row>
    <row r="26" spans="1:17" s="57" customFormat="1" ht="15" thickBot="1" x14ac:dyDescent="0.4">
      <c r="A26" s="146"/>
      <c r="B26" s="35">
        <v>18</v>
      </c>
      <c r="C26" s="67" t="s">
        <v>46</v>
      </c>
      <c r="D26" s="72"/>
      <c r="E26" s="106"/>
      <c r="F26" s="100">
        <f t="shared" si="1"/>
        <v>0</v>
      </c>
      <c r="G26" s="112"/>
      <c r="H26" s="70"/>
      <c r="I26" s="110">
        <f t="shared" si="0"/>
        <v>0</v>
      </c>
      <c r="J26" s="27"/>
      <c r="L26" s="58"/>
      <c r="M26" s="58"/>
      <c r="N26" s="58"/>
      <c r="O26" s="58"/>
      <c r="P26" s="58"/>
      <c r="Q26" s="58"/>
    </row>
    <row r="27" spans="1:17" s="57" customFormat="1" ht="15" thickBot="1" x14ac:dyDescent="0.4">
      <c r="A27" s="146"/>
      <c r="B27" s="35">
        <v>18</v>
      </c>
      <c r="C27" s="67" t="s">
        <v>31</v>
      </c>
      <c r="D27" s="72"/>
      <c r="E27" s="106"/>
      <c r="F27" s="100">
        <f t="shared" si="1"/>
        <v>0</v>
      </c>
      <c r="G27" s="112"/>
      <c r="H27" s="70"/>
      <c r="I27" s="110">
        <f t="shared" si="0"/>
        <v>0</v>
      </c>
      <c r="J27" s="27"/>
      <c r="L27" s="58"/>
      <c r="M27" s="58"/>
      <c r="N27" s="58"/>
      <c r="O27" s="58"/>
      <c r="P27" s="58"/>
      <c r="Q27" s="58"/>
    </row>
    <row r="28" spans="1:17" s="57" customFormat="1" ht="15" thickBot="1" x14ac:dyDescent="0.4">
      <c r="A28" s="146"/>
      <c r="B28" s="35">
        <v>18</v>
      </c>
      <c r="C28" s="67" t="s">
        <v>47</v>
      </c>
      <c r="D28" s="72"/>
      <c r="E28" s="106"/>
      <c r="F28" s="100">
        <f t="shared" si="1"/>
        <v>0</v>
      </c>
      <c r="G28" s="112"/>
      <c r="H28" s="70"/>
      <c r="I28" s="110">
        <f t="shared" si="0"/>
        <v>0</v>
      </c>
      <c r="J28" s="27"/>
      <c r="L28" s="58"/>
      <c r="M28" s="58"/>
      <c r="N28" s="58"/>
      <c r="O28" s="58"/>
      <c r="P28" s="58"/>
      <c r="Q28" s="58"/>
    </row>
    <row r="29" spans="1:17" s="57" customFormat="1" ht="15" thickBot="1" x14ac:dyDescent="0.4">
      <c r="A29" s="146"/>
      <c r="B29" s="35">
        <v>20</v>
      </c>
      <c r="C29" s="67" t="s">
        <v>25</v>
      </c>
      <c r="D29" s="72"/>
      <c r="E29" s="106"/>
      <c r="F29" s="100">
        <f t="shared" si="1"/>
        <v>0</v>
      </c>
      <c r="G29" s="112"/>
      <c r="H29" s="70"/>
      <c r="I29" s="110">
        <f t="shared" si="0"/>
        <v>0</v>
      </c>
      <c r="J29" s="27"/>
      <c r="L29" s="58"/>
      <c r="M29" s="58"/>
      <c r="N29" s="58"/>
      <c r="O29" s="58"/>
      <c r="P29" s="58"/>
      <c r="Q29" s="58"/>
    </row>
    <row r="30" spans="1:17" s="57" customFormat="1" ht="25.5" thickBot="1" x14ac:dyDescent="0.4">
      <c r="A30" s="146"/>
      <c r="B30" s="35">
        <v>20</v>
      </c>
      <c r="C30" s="67" t="s">
        <v>49</v>
      </c>
      <c r="D30" s="72"/>
      <c r="E30" s="106"/>
      <c r="F30" s="100">
        <f t="shared" si="1"/>
        <v>0</v>
      </c>
      <c r="G30" s="112"/>
      <c r="H30" s="70"/>
      <c r="I30" s="110">
        <f t="shared" si="0"/>
        <v>0</v>
      </c>
      <c r="J30" s="27"/>
      <c r="L30" s="58"/>
      <c r="M30" s="58"/>
      <c r="N30" s="58"/>
      <c r="O30" s="58"/>
      <c r="P30" s="58"/>
      <c r="Q30" s="58"/>
    </row>
    <row r="31" spans="1:17" s="57" customFormat="1" ht="14.5" x14ac:dyDescent="0.35">
      <c r="A31" s="146"/>
      <c r="B31" s="35">
        <v>25</v>
      </c>
      <c r="C31" s="67" t="s">
        <v>51</v>
      </c>
      <c r="D31" s="72"/>
      <c r="E31" s="106"/>
      <c r="F31" s="100">
        <f t="shared" si="1"/>
        <v>0</v>
      </c>
      <c r="G31" s="112"/>
      <c r="H31" s="70"/>
      <c r="I31" s="110">
        <f t="shared" si="0"/>
        <v>0</v>
      </c>
      <c r="J31" s="27"/>
      <c r="L31" s="58"/>
      <c r="M31" s="58"/>
      <c r="N31" s="58"/>
      <c r="O31" s="58"/>
      <c r="P31" s="58"/>
      <c r="Q31" s="58"/>
    </row>
    <row r="32" spans="1:17" s="55" customFormat="1" ht="60" customHeight="1" thickBot="1" x14ac:dyDescent="0.4">
      <c r="A32" s="145" t="s">
        <v>12</v>
      </c>
      <c r="B32" s="36"/>
      <c r="C32" s="69" t="s">
        <v>21</v>
      </c>
      <c r="D32" s="73"/>
      <c r="E32" s="73"/>
      <c r="F32" s="136">
        <f xml:space="preserve"> ROUNDUP(SUM(F33:F55),-2)</f>
        <v>0</v>
      </c>
      <c r="G32" s="113">
        <f>ROUNDUP(SUM(G33:G55),-2)</f>
        <v>0</v>
      </c>
      <c r="H32" s="28" t="e">
        <f t="shared" ref="H32" si="5">IF(ISBLANK(G32),0,G32/(G32+I32))</f>
        <v>#DIV/0!</v>
      </c>
      <c r="I32" s="134">
        <f>F32-G32</f>
        <v>0</v>
      </c>
      <c r="J32" s="28" t="e">
        <f>IF(ISBLANK(I32),0,I32/(I32+G32))</f>
        <v>#DIV/0!</v>
      </c>
      <c r="L32" s="56"/>
      <c r="M32" s="56"/>
      <c r="N32" s="56"/>
      <c r="O32" s="56"/>
      <c r="P32" s="59"/>
      <c r="Q32" s="56"/>
    </row>
    <row r="33" spans="1:17" s="57" customFormat="1" ht="15.75" customHeight="1" thickBot="1" x14ac:dyDescent="0.4">
      <c r="A33" s="146"/>
      <c r="B33" s="34">
        <v>1</v>
      </c>
      <c r="C33" s="67" t="s">
        <v>61</v>
      </c>
      <c r="D33" s="71"/>
      <c r="E33" s="107"/>
      <c r="F33" s="100">
        <f t="shared" si="1"/>
        <v>0</v>
      </c>
      <c r="G33" s="112"/>
      <c r="H33" s="70"/>
      <c r="I33" s="115">
        <f t="shared" si="0"/>
        <v>0</v>
      </c>
      <c r="J33" s="27"/>
      <c r="L33" s="58"/>
      <c r="M33" s="58"/>
      <c r="N33" s="58"/>
      <c r="O33" s="58"/>
      <c r="P33" s="60"/>
      <c r="Q33" s="58"/>
    </row>
    <row r="34" spans="1:17" s="57" customFormat="1" ht="15.75" customHeight="1" thickBot="1" x14ac:dyDescent="0.4">
      <c r="A34" s="146"/>
      <c r="B34" s="34">
        <v>3</v>
      </c>
      <c r="C34" s="67" t="s">
        <v>30</v>
      </c>
      <c r="D34" s="71"/>
      <c r="E34" s="107"/>
      <c r="F34" s="100">
        <f t="shared" si="1"/>
        <v>0</v>
      </c>
      <c r="G34" s="112"/>
      <c r="H34" s="70"/>
      <c r="I34" s="115">
        <f t="shared" si="0"/>
        <v>0</v>
      </c>
      <c r="J34" s="27"/>
      <c r="L34" s="58"/>
      <c r="M34" s="58"/>
      <c r="N34" s="58"/>
      <c r="O34" s="58"/>
      <c r="P34" s="60"/>
      <c r="Q34" s="58"/>
    </row>
    <row r="35" spans="1:17" s="57" customFormat="1" ht="15.75" customHeight="1" thickBot="1" x14ac:dyDescent="0.4">
      <c r="A35" s="146"/>
      <c r="B35" s="34">
        <v>2</v>
      </c>
      <c r="C35" s="67" t="s">
        <v>22</v>
      </c>
      <c r="D35" s="71"/>
      <c r="E35" s="107"/>
      <c r="F35" s="100">
        <f t="shared" si="1"/>
        <v>0</v>
      </c>
      <c r="G35" s="112"/>
      <c r="H35" s="70"/>
      <c r="I35" s="115">
        <f t="shared" si="0"/>
        <v>0</v>
      </c>
      <c r="J35" s="27"/>
      <c r="L35" s="58"/>
      <c r="M35" s="58"/>
      <c r="N35" s="58"/>
      <c r="O35" s="58"/>
      <c r="P35" s="60"/>
      <c r="Q35" s="58"/>
    </row>
    <row r="36" spans="1:17" s="57" customFormat="1" ht="15.75" customHeight="1" thickBot="1" x14ac:dyDescent="0.4">
      <c r="A36" s="146"/>
      <c r="B36" s="34">
        <v>4</v>
      </c>
      <c r="C36" s="67" t="s">
        <v>62</v>
      </c>
      <c r="D36" s="71"/>
      <c r="E36" s="107"/>
      <c r="F36" s="100">
        <f t="shared" si="1"/>
        <v>0</v>
      </c>
      <c r="G36" s="112"/>
      <c r="H36" s="70"/>
      <c r="I36" s="115">
        <f t="shared" si="0"/>
        <v>0</v>
      </c>
      <c r="J36" s="27"/>
      <c r="L36" s="58"/>
      <c r="M36" s="58"/>
      <c r="N36" s="58"/>
      <c r="O36" s="58"/>
      <c r="P36" s="60"/>
      <c r="Q36" s="58"/>
    </row>
    <row r="37" spans="1:17" s="57" customFormat="1" ht="15.75" customHeight="1" thickBot="1" x14ac:dyDescent="0.4">
      <c r="A37" s="146"/>
      <c r="B37" s="35">
        <v>5</v>
      </c>
      <c r="C37" s="67" t="s">
        <v>40</v>
      </c>
      <c r="D37" s="71"/>
      <c r="E37" s="107"/>
      <c r="F37" s="100">
        <f t="shared" si="1"/>
        <v>0</v>
      </c>
      <c r="G37" s="112"/>
      <c r="H37" s="70"/>
      <c r="I37" s="115">
        <f t="shared" si="0"/>
        <v>0</v>
      </c>
      <c r="J37" s="27"/>
      <c r="L37" s="58"/>
      <c r="M37" s="58"/>
      <c r="N37" s="58"/>
      <c r="O37" s="58"/>
      <c r="P37" s="60"/>
      <c r="Q37" s="58"/>
    </row>
    <row r="38" spans="1:17" s="57" customFormat="1" ht="15.75" customHeight="1" thickBot="1" x14ac:dyDescent="0.4">
      <c r="A38" s="146"/>
      <c r="B38" s="35">
        <v>12</v>
      </c>
      <c r="C38" s="67" t="s">
        <v>45</v>
      </c>
      <c r="D38" s="71"/>
      <c r="E38" s="107"/>
      <c r="F38" s="100">
        <f t="shared" si="1"/>
        <v>0</v>
      </c>
      <c r="G38" s="112"/>
      <c r="H38" s="70"/>
      <c r="I38" s="115">
        <f t="shared" si="0"/>
        <v>0</v>
      </c>
      <c r="J38" s="27"/>
      <c r="L38" s="58"/>
      <c r="M38" s="58"/>
      <c r="N38" s="58"/>
      <c r="O38" s="58"/>
      <c r="P38" s="60"/>
      <c r="Q38" s="58"/>
    </row>
    <row r="39" spans="1:17" s="57" customFormat="1" ht="34.75" customHeight="1" thickBot="1" x14ac:dyDescent="0.4">
      <c r="A39" s="146"/>
      <c r="B39" s="35">
        <v>13</v>
      </c>
      <c r="C39" s="67" t="s">
        <v>81</v>
      </c>
      <c r="D39" s="71"/>
      <c r="E39" s="107"/>
      <c r="F39" s="100">
        <f t="shared" si="1"/>
        <v>0</v>
      </c>
      <c r="G39" s="112"/>
      <c r="H39" s="70">
        <f>IF(ISBLANK(G39),0,G39/(G39+I39))</f>
        <v>0</v>
      </c>
      <c r="I39" s="115">
        <f t="shared" si="0"/>
        <v>0</v>
      </c>
      <c r="J39" s="27" t="e">
        <f>IF(ISBLANK(I39),0,I39/(I39+G39))</f>
        <v>#DIV/0!</v>
      </c>
      <c r="L39" s="58"/>
      <c r="M39" s="58"/>
      <c r="N39" s="58"/>
      <c r="O39" s="58"/>
      <c r="P39" s="60"/>
      <c r="Q39" s="58"/>
    </row>
    <row r="40" spans="1:17" s="57" customFormat="1" ht="25.5" customHeight="1" thickBot="1" x14ac:dyDescent="0.4">
      <c r="A40" s="146"/>
      <c r="B40" s="35">
        <v>14</v>
      </c>
      <c r="C40" s="67" t="s">
        <v>28</v>
      </c>
      <c r="D40" s="71"/>
      <c r="E40" s="107"/>
      <c r="F40" s="100">
        <f t="shared" si="1"/>
        <v>0</v>
      </c>
      <c r="G40" s="112"/>
      <c r="H40" s="70"/>
      <c r="I40" s="115">
        <f t="shared" si="0"/>
        <v>0</v>
      </c>
      <c r="J40" s="27"/>
      <c r="L40" s="58"/>
      <c r="M40" s="58"/>
      <c r="N40" s="58"/>
      <c r="O40" s="58"/>
      <c r="P40" s="60"/>
      <c r="Q40" s="58"/>
    </row>
    <row r="41" spans="1:17" s="57" customFormat="1" ht="15.75" customHeight="1" thickBot="1" x14ac:dyDescent="0.4">
      <c r="A41" s="146"/>
      <c r="B41" s="35">
        <v>15</v>
      </c>
      <c r="C41" s="67" t="s">
        <v>27</v>
      </c>
      <c r="D41" s="71"/>
      <c r="E41" s="107"/>
      <c r="F41" s="100">
        <f t="shared" si="1"/>
        <v>0</v>
      </c>
      <c r="G41" s="112"/>
      <c r="H41" s="70"/>
      <c r="I41" s="115">
        <f t="shared" si="0"/>
        <v>0</v>
      </c>
      <c r="J41" s="27"/>
      <c r="L41" s="58"/>
      <c r="M41" s="58"/>
      <c r="N41" s="58"/>
      <c r="O41" s="58"/>
      <c r="P41" s="60"/>
      <c r="Q41" s="58"/>
    </row>
    <row r="42" spans="1:17" s="57" customFormat="1" ht="15.75" customHeight="1" thickBot="1" x14ac:dyDescent="0.4">
      <c r="A42" s="146"/>
      <c r="B42" s="35">
        <v>16</v>
      </c>
      <c r="C42" s="67" t="s">
        <v>63</v>
      </c>
      <c r="D42" s="71"/>
      <c r="E42" s="107"/>
      <c r="F42" s="100">
        <f t="shared" si="1"/>
        <v>0</v>
      </c>
      <c r="G42" s="112"/>
      <c r="H42" s="70"/>
      <c r="I42" s="115">
        <f t="shared" si="0"/>
        <v>0</v>
      </c>
      <c r="J42" s="27"/>
      <c r="L42" s="58"/>
      <c r="M42" s="58"/>
      <c r="N42" s="58"/>
      <c r="O42" s="58"/>
      <c r="P42" s="60"/>
      <c r="Q42" s="58"/>
    </row>
    <row r="43" spans="1:17" s="57" customFormat="1" ht="15.75" customHeight="1" thickBot="1" x14ac:dyDescent="0.4">
      <c r="A43" s="146"/>
      <c r="B43" s="35">
        <v>17</v>
      </c>
      <c r="C43" s="67" t="s">
        <v>64</v>
      </c>
      <c r="D43" s="71"/>
      <c r="E43" s="107"/>
      <c r="F43" s="100">
        <f t="shared" si="1"/>
        <v>0</v>
      </c>
      <c r="G43" s="112"/>
      <c r="H43" s="70"/>
      <c r="I43" s="115">
        <f t="shared" si="0"/>
        <v>0</v>
      </c>
      <c r="J43" s="27"/>
      <c r="L43" s="58"/>
      <c r="M43" s="58"/>
      <c r="N43" s="58"/>
      <c r="O43" s="58"/>
      <c r="P43" s="60"/>
      <c r="Q43" s="58"/>
    </row>
    <row r="44" spans="1:17" s="57" customFormat="1" ht="15.75" customHeight="1" thickBot="1" x14ac:dyDescent="0.4">
      <c r="A44" s="146"/>
      <c r="B44" s="35">
        <v>17</v>
      </c>
      <c r="C44" s="67" t="s">
        <v>48</v>
      </c>
      <c r="D44" s="75"/>
      <c r="E44" s="108"/>
      <c r="F44" s="100">
        <f>E44</f>
        <v>0</v>
      </c>
      <c r="G44" s="112"/>
      <c r="H44" s="70"/>
      <c r="I44" s="115">
        <f t="shared" si="0"/>
        <v>0</v>
      </c>
      <c r="J44" s="27"/>
      <c r="L44" s="58"/>
      <c r="M44" s="58"/>
      <c r="N44" s="58"/>
      <c r="O44" s="58"/>
      <c r="P44" s="60"/>
      <c r="Q44" s="58"/>
    </row>
    <row r="45" spans="1:17" s="57" customFormat="1" ht="15" thickBot="1" x14ac:dyDescent="0.4">
      <c r="A45" s="146"/>
      <c r="B45" s="35">
        <v>18</v>
      </c>
      <c r="C45" s="67" t="s">
        <v>46</v>
      </c>
      <c r="D45" s="72"/>
      <c r="E45" s="108"/>
      <c r="F45" s="100">
        <f t="shared" si="1"/>
        <v>0</v>
      </c>
      <c r="G45" s="112"/>
      <c r="H45" s="70"/>
      <c r="I45" s="115">
        <f t="shared" si="0"/>
        <v>0</v>
      </c>
      <c r="J45" s="27"/>
      <c r="L45" s="58"/>
      <c r="M45" s="58"/>
      <c r="N45" s="58"/>
      <c r="O45" s="58"/>
      <c r="P45" s="60"/>
      <c r="Q45" s="58"/>
    </row>
    <row r="46" spans="1:17" s="57" customFormat="1" ht="15.75" customHeight="1" thickBot="1" x14ac:dyDescent="0.4">
      <c r="A46" s="146"/>
      <c r="B46" s="35">
        <v>18</v>
      </c>
      <c r="C46" s="67" t="s">
        <v>31</v>
      </c>
      <c r="D46" s="72"/>
      <c r="E46" s="108"/>
      <c r="F46" s="100">
        <f t="shared" si="1"/>
        <v>0</v>
      </c>
      <c r="G46" s="112"/>
      <c r="H46" s="70"/>
      <c r="I46" s="115">
        <f t="shared" si="0"/>
        <v>0</v>
      </c>
      <c r="J46" s="27"/>
      <c r="L46" s="58"/>
      <c r="M46" s="58"/>
      <c r="N46" s="58"/>
      <c r="O46" s="58"/>
      <c r="P46" s="60"/>
      <c r="Q46" s="58"/>
    </row>
    <row r="47" spans="1:17" s="57" customFormat="1" ht="15.75" customHeight="1" thickBot="1" x14ac:dyDescent="0.4">
      <c r="A47" s="146"/>
      <c r="B47" s="35">
        <v>18</v>
      </c>
      <c r="C47" s="67" t="s">
        <v>47</v>
      </c>
      <c r="D47" s="72"/>
      <c r="E47" s="108"/>
      <c r="F47" s="100">
        <f t="shared" si="1"/>
        <v>0</v>
      </c>
      <c r="G47" s="112"/>
      <c r="H47" s="70"/>
      <c r="I47" s="115">
        <f t="shared" si="0"/>
        <v>0</v>
      </c>
      <c r="J47" s="27"/>
      <c r="L47" s="58"/>
      <c r="M47" s="58"/>
      <c r="N47" s="58"/>
      <c r="O47" s="58"/>
      <c r="P47" s="60"/>
      <c r="Q47" s="58"/>
    </row>
    <row r="48" spans="1:17" s="57" customFormat="1" ht="15.75" customHeight="1" thickBot="1" x14ac:dyDescent="0.4">
      <c r="A48" s="146"/>
      <c r="B48" s="35">
        <v>19</v>
      </c>
      <c r="C48" s="67" t="s">
        <v>32</v>
      </c>
      <c r="D48" s="72"/>
      <c r="E48" s="108"/>
      <c r="F48" s="100">
        <f t="shared" si="1"/>
        <v>0</v>
      </c>
      <c r="G48" s="112"/>
      <c r="H48" s="70"/>
      <c r="I48" s="115">
        <f t="shared" si="0"/>
        <v>0</v>
      </c>
      <c r="J48" s="27"/>
      <c r="L48" s="58"/>
      <c r="M48" s="58"/>
      <c r="N48" s="58"/>
      <c r="O48" s="58"/>
      <c r="P48" s="60"/>
      <c r="Q48" s="58"/>
    </row>
    <row r="49" spans="1:17" s="57" customFormat="1" ht="15.75" customHeight="1" thickBot="1" x14ac:dyDescent="0.4">
      <c r="A49" s="146"/>
      <c r="B49" s="35">
        <v>20</v>
      </c>
      <c r="C49" s="67" t="s">
        <v>25</v>
      </c>
      <c r="D49" s="72"/>
      <c r="E49" s="108"/>
      <c r="F49" s="100">
        <f t="shared" si="1"/>
        <v>0</v>
      </c>
      <c r="G49" s="112"/>
      <c r="H49" s="70"/>
      <c r="I49" s="115">
        <f t="shared" si="0"/>
        <v>0</v>
      </c>
      <c r="J49" s="27"/>
      <c r="L49" s="58"/>
      <c r="M49" s="58"/>
      <c r="N49" s="58"/>
      <c r="O49" s="58"/>
      <c r="P49" s="60"/>
      <c r="Q49" s="58"/>
    </row>
    <row r="50" spans="1:17" s="57" customFormat="1" ht="25.5" thickBot="1" x14ac:dyDescent="0.4">
      <c r="A50" s="146"/>
      <c r="B50" s="35">
        <v>20</v>
      </c>
      <c r="C50" s="67" t="s">
        <v>49</v>
      </c>
      <c r="D50" s="72"/>
      <c r="E50" s="108"/>
      <c r="F50" s="100">
        <f t="shared" si="1"/>
        <v>0</v>
      </c>
      <c r="G50" s="112"/>
      <c r="H50" s="70"/>
      <c r="I50" s="115">
        <f t="shared" si="0"/>
        <v>0</v>
      </c>
      <c r="J50" s="27"/>
      <c r="L50" s="58"/>
      <c r="M50" s="58"/>
      <c r="N50" s="58"/>
      <c r="O50" s="58"/>
      <c r="P50" s="60"/>
      <c r="Q50" s="58"/>
    </row>
    <row r="51" spans="1:17" s="57" customFormat="1" ht="15" thickBot="1" x14ac:dyDescent="0.4">
      <c r="A51" s="146"/>
      <c r="B51" s="35">
        <v>21</v>
      </c>
      <c r="C51" s="67" t="s">
        <v>37</v>
      </c>
      <c r="D51" s="72"/>
      <c r="E51" s="108"/>
      <c r="F51" s="100">
        <f t="shared" si="1"/>
        <v>0</v>
      </c>
      <c r="G51" s="112"/>
      <c r="H51" s="70"/>
      <c r="I51" s="115">
        <f t="shared" si="0"/>
        <v>0</v>
      </c>
      <c r="J51" s="27"/>
      <c r="L51" s="58"/>
      <c r="M51" s="58"/>
      <c r="N51" s="58"/>
      <c r="O51" s="58"/>
      <c r="P51" s="60"/>
      <c r="Q51" s="58"/>
    </row>
    <row r="52" spans="1:17" s="57" customFormat="1" ht="30" customHeight="1" thickBot="1" x14ac:dyDescent="0.4">
      <c r="A52" s="146"/>
      <c r="B52" s="35">
        <v>22</v>
      </c>
      <c r="C52" s="67" t="s">
        <v>50</v>
      </c>
      <c r="D52" s="72"/>
      <c r="E52" s="108"/>
      <c r="F52" s="100">
        <f t="shared" si="1"/>
        <v>0</v>
      </c>
      <c r="G52" s="112"/>
      <c r="H52" s="70"/>
      <c r="I52" s="115">
        <f t="shared" si="0"/>
        <v>0</v>
      </c>
      <c r="J52" s="27"/>
      <c r="L52" s="58"/>
      <c r="M52" s="58"/>
      <c r="N52" s="58"/>
      <c r="O52" s="58"/>
      <c r="P52" s="60"/>
      <c r="Q52" s="58"/>
    </row>
    <row r="53" spans="1:17" s="57" customFormat="1" ht="24.75" customHeight="1" thickBot="1" x14ac:dyDescent="0.4">
      <c r="A53" s="146"/>
      <c r="B53" s="35">
        <v>23</v>
      </c>
      <c r="C53" s="67" t="s">
        <v>52</v>
      </c>
      <c r="D53" s="72"/>
      <c r="E53" s="108"/>
      <c r="F53" s="100">
        <f t="shared" si="1"/>
        <v>0</v>
      </c>
      <c r="G53" s="112"/>
      <c r="H53" s="70"/>
      <c r="I53" s="115">
        <f t="shared" si="0"/>
        <v>0</v>
      </c>
      <c r="J53" s="27"/>
      <c r="L53" s="58"/>
      <c r="M53" s="58"/>
      <c r="N53" s="58"/>
      <c r="O53" s="58"/>
      <c r="P53" s="60"/>
      <c r="Q53" s="58"/>
    </row>
    <row r="54" spans="1:17" s="57" customFormat="1" ht="25.5" thickBot="1" x14ac:dyDescent="0.4">
      <c r="A54" s="146"/>
      <c r="B54" s="35">
        <v>23</v>
      </c>
      <c r="C54" s="67" t="s">
        <v>53</v>
      </c>
      <c r="D54" s="72"/>
      <c r="E54" s="108"/>
      <c r="F54" s="100">
        <f t="shared" si="1"/>
        <v>0</v>
      </c>
      <c r="G54" s="112"/>
      <c r="H54" s="70"/>
      <c r="I54" s="115">
        <f t="shared" si="0"/>
        <v>0</v>
      </c>
      <c r="J54" s="27"/>
      <c r="L54" s="58"/>
      <c r="M54" s="58"/>
      <c r="N54" s="58"/>
      <c r="O54" s="58"/>
      <c r="P54" s="60"/>
      <c r="Q54" s="58"/>
    </row>
    <row r="55" spans="1:17" s="57" customFormat="1" ht="18" customHeight="1" x14ac:dyDescent="0.35">
      <c r="A55" s="146"/>
      <c r="B55" s="35">
        <v>25</v>
      </c>
      <c r="C55" s="67" t="s">
        <v>51</v>
      </c>
      <c r="D55" s="72"/>
      <c r="E55" s="108"/>
      <c r="F55" s="100">
        <f t="shared" si="1"/>
        <v>0</v>
      </c>
      <c r="G55" s="112"/>
      <c r="H55" s="70"/>
      <c r="I55" s="115">
        <f t="shared" si="0"/>
        <v>0</v>
      </c>
      <c r="J55" s="27"/>
      <c r="L55" s="58"/>
      <c r="M55" s="58"/>
      <c r="N55" s="58"/>
      <c r="O55" s="58"/>
      <c r="P55" s="60"/>
      <c r="Q55" s="58"/>
    </row>
    <row r="56" spans="1:17" s="55" customFormat="1" ht="60" customHeight="1" thickBot="1" x14ac:dyDescent="0.4">
      <c r="A56" s="145" t="s">
        <v>13</v>
      </c>
      <c r="B56" s="36"/>
      <c r="C56" s="78" t="s">
        <v>20</v>
      </c>
      <c r="D56" s="84"/>
      <c r="E56" s="84"/>
      <c r="F56" s="136">
        <f xml:space="preserve"> ROUNDUP(SUM(F57:F77),-2)</f>
        <v>0</v>
      </c>
      <c r="G56" s="113">
        <f>ROUNDUP(SUM(G57:G77),-2)</f>
        <v>0</v>
      </c>
      <c r="H56" s="28" t="e">
        <f>IF(ISBLANK(G56),0,G56/(G56+I56))</f>
        <v>#DIV/0!</v>
      </c>
      <c r="I56" s="134">
        <f>F56-G56</f>
        <v>0</v>
      </c>
      <c r="J56" s="28" t="e">
        <f>IF(ISBLANK(I56),0,I56/(I56+G56))</f>
        <v>#DIV/0!</v>
      </c>
      <c r="L56" s="56"/>
      <c r="M56" s="56"/>
      <c r="N56" s="56"/>
      <c r="O56" s="56"/>
      <c r="P56" s="59"/>
      <c r="Q56" s="56"/>
    </row>
    <row r="57" spans="1:17" s="57" customFormat="1" ht="15" customHeight="1" thickBot="1" x14ac:dyDescent="0.4">
      <c r="A57" s="146"/>
      <c r="B57" s="34">
        <v>1</v>
      </c>
      <c r="C57" s="67" t="s">
        <v>26</v>
      </c>
      <c r="D57" s="71"/>
      <c r="E57" s="106"/>
      <c r="F57" s="100">
        <f t="shared" si="1"/>
        <v>0</v>
      </c>
      <c r="G57" s="112"/>
      <c r="H57" s="70"/>
      <c r="I57" s="115">
        <f xml:space="preserve"> F57-G57</f>
        <v>0</v>
      </c>
      <c r="J57" s="27"/>
      <c r="L57" s="58"/>
      <c r="M57" s="58"/>
      <c r="N57" s="58"/>
      <c r="O57" s="58"/>
      <c r="P57" s="58"/>
      <c r="Q57" s="58"/>
    </row>
    <row r="58" spans="1:17" s="57" customFormat="1" ht="15" customHeight="1" thickBot="1" x14ac:dyDescent="0.4">
      <c r="A58" s="146"/>
      <c r="B58" s="34">
        <v>3</v>
      </c>
      <c r="C58" s="67" t="s">
        <v>57</v>
      </c>
      <c r="D58" s="71"/>
      <c r="E58" s="106"/>
      <c r="F58" s="100">
        <f t="shared" si="1"/>
        <v>0</v>
      </c>
      <c r="G58" s="112"/>
      <c r="H58" s="70"/>
      <c r="I58" s="115">
        <f t="shared" ref="I58:I77" si="6" xml:space="preserve"> F58-G58</f>
        <v>0</v>
      </c>
      <c r="J58" s="27"/>
      <c r="L58" s="58"/>
      <c r="M58" s="58"/>
      <c r="N58" s="58"/>
      <c r="O58" s="58"/>
      <c r="P58" s="58"/>
      <c r="Q58" s="58"/>
    </row>
    <row r="59" spans="1:17" s="57" customFormat="1" ht="15" customHeight="1" thickBot="1" x14ac:dyDescent="0.4">
      <c r="A59" s="146"/>
      <c r="B59" s="34">
        <v>2</v>
      </c>
      <c r="C59" s="67" t="s">
        <v>22</v>
      </c>
      <c r="D59" s="71"/>
      <c r="E59" s="106"/>
      <c r="F59" s="100">
        <f t="shared" si="1"/>
        <v>0</v>
      </c>
      <c r="G59" s="112"/>
      <c r="H59" s="70"/>
      <c r="I59" s="115">
        <f t="shared" si="6"/>
        <v>0</v>
      </c>
      <c r="J59" s="27"/>
      <c r="L59" s="58"/>
      <c r="M59" s="58"/>
      <c r="N59" s="58"/>
      <c r="O59" s="58"/>
      <c r="P59" s="58"/>
      <c r="Q59" s="58"/>
    </row>
    <row r="60" spans="1:17" s="57" customFormat="1" ht="15" customHeight="1" thickBot="1" x14ac:dyDescent="0.4">
      <c r="A60" s="146"/>
      <c r="B60" s="35">
        <v>26</v>
      </c>
      <c r="C60" s="67" t="s">
        <v>79</v>
      </c>
      <c r="D60" s="71"/>
      <c r="E60" s="106"/>
      <c r="F60" s="100">
        <f t="shared" si="1"/>
        <v>0</v>
      </c>
      <c r="G60" s="112"/>
      <c r="H60" s="70"/>
      <c r="I60" s="115">
        <f t="shared" si="6"/>
        <v>0</v>
      </c>
      <c r="J60" s="27"/>
      <c r="L60" s="58"/>
      <c r="M60" s="58"/>
      <c r="N60" s="58"/>
      <c r="O60" s="58"/>
      <c r="P60" s="58"/>
      <c r="Q60" s="58"/>
    </row>
    <row r="61" spans="1:17" s="57" customFormat="1" ht="15" customHeight="1" thickBot="1" x14ac:dyDescent="0.4">
      <c r="A61" s="146"/>
      <c r="B61" s="35">
        <v>26</v>
      </c>
      <c r="C61" s="67" t="s">
        <v>78</v>
      </c>
      <c r="D61" s="71"/>
      <c r="E61" s="106"/>
      <c r="F61" s="100">
        <f t="shared" ref="F61" si="7">D61*E61</f>
        <v>0</v>
      </c>
      <c r="G61" s="112"/>
      <c r="H61" s="70"/>
      <c r="I61" s="115">
        <f t="shared" ref="I61" si="8" xml:space="preserve"> F61-G61</f>
        <v>0</v>
      </c>
      <c r="J61" s="27"/>
      <c r="L61" s="58"/>
      <c r="M61" s="58"/>
      <c r="N61" s="58"/>
      <c r="O61" s="58"/>
      <c r="P61" s="58"/>
      <c r="Q61" s="58"/>
    </row>
    <row r="62" spans="1:17" s="57" customFormat="1" ht="15" customHeight="1" thickBot="1" x14ac:dyDescent="0.4">
      <c r="A62" s="146"/>
      <c r="B62" s="34">
        <v>4</v>
      </c>
      <c r="C62" s="67" t="s">
        <v>62</v>
      </c>
      <c r="D62" s="71"/>
      <c r="E62" s="106"/>
      <c r="F62" s="100">
        <f t="shared" si="1"/>
        <v>0</v>
      </c>
      <c r="G62" s="112"/>
      <c r="H62" s="70"/>
      <c r="I62" s="115">
        <f t="shared" si="6"/>
        <v>0</v>
      </c>
      <c r="J62" s="27"/>
      <c r="L62" s="58"/>
      <c r="M62" s="58"/>
      <c r="N62" s="58"/>
      <c r="O62" s="58"/>
      <c r="P62" s="58"/>
      <c r="Q62" s="58"/>
    </row>
    <row r="63" spans="1:17" s="57" customFormat="1" ht="15" customHeight="1" thickBot="1" x14ac:dyDescent="0.4">
      <c r="A63" s="146"/>
      <c r="B63" s="35">
        <v>5</v>
      </c>
      <c r="C63" s="67" t="s">
        <v>40</v>
      </c>
      <c r="D63" s="71"/>
      <c r="E63" s="106"/>
      <c r="F63" s="100">
        <f t="shared" si="1"/>
        <v>0</v>
      </c>
      <c r="G63" s="112"/>
      <c r="H63" s="70"/>
      <c r="I63" s="115">
        <f t="shared" si="6"/>
        <v>0</v>
      </c>
      <c r="J63" s="27"/>
      <c r="L63" s="58"/>
      <c r="M63" s="58"/>
      <c r="N63" s="58"/>
      <c r="O63" s="58"/>
      <c r="P63" s="58"/>
      <c r="Q63" s="58"/>
    </row>
    <row r="64" spans="1:17" s="57" customFormat="1" ht="15" customHeight="1" thickBot="1" x14ac:dyDescent="0.4">
      <c r="A64" s="146"/>
      <c r="B64" s="35">
        <v>12</v>
      </c>
      <c r="C64" s="67" t="s">
        <v>45</v>
      </c>
      <c r="D64" s="71"/>
      <c r="E64" s="106"/>
      <c r="F64" s="100">
        <f t="shared" si="1"/>
        <v>0</v>
      </c>
      <c r="G64" s="112"/>
      <c r="H64" s="70"/>
      <c r="I64" s="115">
        <f t="shared" si="6"/>
        <v>0</v>
      </c>
      <c r="J64" s="27"/>
      <c r="L64" s="58"/>
      <c r="M64" s="58"/>
      <c r="N64" s="58"/>
      <c r="O64" s="58"/>
      <c r="P64" s="58"/>
      <c r="Q64" s="58"/>
    </row>
    <row r="65" spans="1:17" s="57" customFormat="1" ht="26.4" customHeight="1" thickBot="1" x14ac:dyDescent="0.4">
      <c r="A65" s="146"/>
      <c r="B65" s="35">
        <v>13</v>
      </c>
      <c r="C65" s="67" t="s">
        <v>80</v>
      </c>
      <c r="D65" s="71"/>
      <c r="E65" s="106"/>
      <c r="F65" s="100">
        <f t="shared" si="1"/>
        <v>0</v>
      </c>
      <c r="G65" s="112"/>
      <c r="H65" s="70">
        <f>IF(ISBLANK(G65),0,G65/(G65+I65))</f>
        <v>0</v>
      </c>
      <c r="I65" s="115">
        <f t="shared" si="6"/>
        <v>0</v>
      </c>
      <c r="J65" s="27" t="e">
        <f>IF(ISBLANK(I65),0,I65/(I65+G65))</f>
        <v>#DIV/0!</v>
      </c>
      <c r="L65" s="58"/>
      <c r="M65" s="58"/>
      <c r="N65" s="58"/>
      <c r="O65" s="58"/>
      <c r="P65" s="58"/>
      <c r="Q65" s="58"/>
    </row>
    <row r="66" spans="1:17" s="57" customFormat="1" ht="17.25" customHeight="1" thickBot="1" x14ac:dyDescent="0.4">
      <c r="A66" s="146"/>
      <c r="B66" s="35">
        <v>14</v>
      </c>
      <c r="C66" s="67" t="s">
        <v>28</v>
      </c>
      <c r="D66" s="71"/>
      <c r="E66" s="106"/>
      <c r="F66" s="100">
        <f t="shared" si="1"/>
        <v>0</v>
      </c>
      <c r="G66" s="112"/>
      <c r="H66" s="70"/>
      <c r="I66" s="115">
        <f t="shared" si="6"/>
        <v>0</v>
      </c>
      <c r="J66" s="27"/>
      <c r="L66" s="58"/>
      <c r="M66" s="58"/>
      <c r="N66" s="58"/>
      <c r="O66" s="58"/>
      <c r="P66" s="58"/>
      <c r="Q66" s="58"/>
    </row>
    <row r="67" spans="1:17" s="57" customFormat="1" ht="15" customHeight="1" thickBot="1" x14ac:dyDescent="0.4">
      <c r="A67" s="146"/>
      <c r="B67" s="35">
        <v>15</v>
      </c>
      <c r="C67" s="67" t="s">
        <v>27</v>
      </c>
      <c r="D67" s="71"/>
      <c r="E67" s="106"/>
      <c r="F67" s="100">
        <f t="shared" si="1"/>
        <v>0</v>
      </c>
      <c r="G67" s="112"/>
      <c r="H67" s="70"/>
      <c r="I67" s="115">
        <f t="shared" si="6"/>
        <v>0</v>
      </c>
      <c r="J67" s="27"/>
      <c r="L67" s="58"/>
      <c r="M67" s="58"/>
      <c r="N67" s="58"/>
      <c r="O67" s="58"/>
      <c r="P67" s="58"/>
      <c r="Q67" s="58"/>
    </row>
    <row r="68" spans="1:17" s="57" customFormat="1" ht="15" customHeight="1" thickBot="1" x14ac:dyDescent="0.4">
      <c r="A68" s="146"/>
      <c r="B68" s="35">
        <v>16</v>
      </c>
      <c r="C68" s="67" t="s">
        <v>63</v>
      </c>
      <c r="D68" s="71"/>
      <c r="E68" s="106"/>
      <c r="F68" s="100">
        <f t="shared" si="1"/>
        <v>0</v>
      </c>
      <c r="G68" s="112"/>
      <c r="H68" s="70"/>
      <c r="I68" s="115">
        <f t="shared" si="6"/>
        <v>0</v>
      </c>
      <c r="J68" s="27"/>
      <c r="L68" s="58"/>
      <c r="M68" s="58"/>
      <c r="N68" s="58"/>
      <c r="O68" s="58"/>
      <c r="P68" s="58"/>
      <c r="Q68" s="58"/>
    </row>
    <row r="69" spans="1:17" s="57" customFormat="1" ht="15" customHeight="1" thickBot="1" x14ac:dyDescent="0.4">
      <c r="A69" s="146"/>
      <c r="B69" s="35">
        <v>17</v>
      </c>
      <c r="C69" s="67" t="s">
        <v>64</v>
      </c>
      <c r="D69" s="71"/>
      <c r="E69" s="106"/>
      <c r="F69" s="100">
        <f t="shared" si="1"/>
        <v>0</v>
      </c>
      <c r="G69" s="112"/>
      <c r="H69" s="70"/>
      <c r="I69" s="115">
        <f t="shared" si="6"/>
        <v>0</v>
      </c>
      <c r="J69" s="27"/>
      <c r="L69" s="58"/>
      <c r="M69" s="58"/>
      <c r="N69" s="58"/>
      <c r="O69" s="58"/>
      <c r="P69" s="58"/>
      <c r="Q69" s="58"/>
    </row>
    <row r="70" spans="1:17" s="57" customFormat="1" ht="15" customHeight="1" thickBot="1" x14ac:dyDescent="0.4">
      <c r="A70" s="146"/>
      <c r="B70" s="35">
        <v>17</v>
      </c>
      <c r="C70" s="67" t="s">
        <v>48</v>
      </c>
      <c r="D70" s="75"/>
      <c r="E70" s="116"/>
      <c r="F70" s="100">
        <f>E70</f>
        <v>0</v>
      </c>
      <c r="G70" s="112"/>
      <c r="H70" s="70"/>
      <c r="I70" s="115">
        <f t="shared" si="6"/>
        <v>0</v>
      </c>
      <c r="J70" s="27"/>
      <c r="L70" s="58"/>
      <c r="M70" s="58"/>
      <c r="N70" s="58"/>
      <c r="O70" s="58"/>
      <c r="P70" s="58"/>
      <c r="Q70" s="58"/>
    </row>
    <row r="71" spans="1:17" s="57" customFormat="1" ht="15" thickBot="1" x14ac:dyDescent="0.4">
      <c r="A71" s="146"/>
      <c r="B71" s="35">
        <v>18</v>
      </c>
      <c r="C71" s="67" t="s">
        <v>46</v>
      </c>
      <c r="D71" s="72"/>
      <c r="E71" s="116"/>
      <c r="F71" s="100">
        <f t="shared" si="1"/>
        <v>0</v>
      </c>
      <c r="G71" s="112"/>
      <c r="H71" s="70"/>
      <c r="I71" s="115">
        <f t="shared" si="6"/>
        <v>0</v>
      </c>
      <c r="J71" s="27"/>
      <c r="L71" s="58"/>
      <c r="M71" s="58"/>
      <c r="N71" s="58"/>
      <c r="O71" s="58"/>
      <c r="P71" s="58"/>
      <c r="Q71" s="58"/>
    </row>
    <row r="72" spans="1:17" s="57" customFormat="1" ht="15" customHeight="1" thickBot="1" x14ac:dyDescent="0.4">
      <c r="A72" s="146"/>
      <c r="B72" s="35">
        <v>18</v>
      </c>
      <c r="C72" s="67" t="s">
        <v>31</v>
      </c>
      <c r="D72" s="72"/>
      <c r="E72" s="116"/>
      <c r="F72" s="100">
        <f t="shared" ref="F72:F79" si="9">D72*E72</f>
        <v>0</v>
      </c>
      <c r="G72" s="112"/>
      <c r="H72" s="70"/>
      <c r="I72" s="115">
        <f t="shared" si="6"/>
        <v>0</v>
      </c>
      <c r="J72" s="27"/>
      <c r="L72" s="58"/>
      <c r="M72" s="58"/>
      <c r="N72" s="58"/>
      <c r="O72" s="58"/>
      <c r="P72" s="58"/>
      <c r="Q72" s="58"/>
    </row>
    <row r="73" spans="1:17" s="57" customFormat="1" ht="15" customHeight="1" thickBot="1" x14ac:dyDescent="0.4">
      <c r="A73" s="146"/>
      <c r="B73" s="35">
        <v>18</v>
      </c>
      <c r="C73" s="67" t="s">
        <v>47</v>
      </c>
      <c r="D73" s="72"/>
      <c r="E73" s="116"/>
      <c r="F73" s="100">
        <f t="shared" si="9"/>
        <v>0</v>
      </c>
      <c r="G73" s="112"/>
      <c r="H73" s="70"/>
      <c r="I73" s="115">
        <f t="shared" si="6"/>
        <v>0</v>
      </c>
      <c r="J73" s="27"/>
      <c r="L73" s="58"/>
      <c r="M73" s="58"/>
      <c r="N73" s="58"/>
      <c r="O73" s="58"/>
      <c r="P73" s="58"/>
      <c r="Q73" s="58"/>
    </row>
    <row r="74" spans="1:17" s="57" customFormat="1" ht="15" customHeight="1" thickBot="1" x14ac:dyDescent="0.4">
      <c r="A74" s="146"/>
      <c r="B74" s="35">
        <v>19</v>
      </c>
      <c r="C74" s="67" t="s">
        <v>32</v>
      </c>
      <c r="D74" s="72"/>
      <c r="E74" s="116"/>
      <c r="F74" s="100">
        <f t="shared" si="9"/>
        <v>0</v>
      </c>
      <c r="G74" s="112"/>
      <c r="H74" s="70"/>
      <c r="I74" s="115">
        <f t="shared" si="6"/>
        <v>0</v>
      </c>
      <c r="J74" s="27"/>
      <c r="L74" s="58"/>
      <c r="M74" s="58"/>
      <c r="N74" s="58"/>
      <c r="O74" s="58"/>
      <c r="P74" s="58"/>
      <c r="Q74" s="58"/>
    </row>
    <row r="75" spans="1:17" s="57" customFormat="1" ht="15" customHeight="1" thickBot="1" x14ac:dyDescent="0.4">
      <c r="A75" s="146"/>
      <c r="B75" s="35">
        <v>20</v>
      </c>
      <c r="C75" s="67" t="s">
        <v>25</v>
      </c>
      <c r="D75" s="72"/>
      <c r="E75" s="116"/>
      <c r="F75" s="100">
        <f t="shared" si="9"/>
        <v>0</v>
      </c>
      <c r="G75" s="112"/>
      <c r="H75" s="70"/>
      <c r="I75" s="115">
        <f t="shared" si="6"/>
        <v>0</v>
      </c>
      <c r="J75" s="27"/>
      <c r="L75" s="58"/>
      <c r="M75" s="58"/>
      <c r="N75" s="58"/>
      <c r="O75" s="58"/>
      <c r="P75" s="58"/>
      <c r="Q75" s="58"/>
    </row>
    <row r="76" spans="1:17" s="57" customFormat="1" ht="25.5" thickBot="1" x14ac:dyDescent="0.4">
      <c r="A76" s="146"/>
      <c r="B76" s="35">
        <v>20</v>
      </c>
      <c r="C76" s="67" t="s">
        <v>33</v>
      </c>
      <c r="D76" s="72"/>
      <c r="E76" s="116"/>
      <c r="F76" s="100">
        <f t="shared" si="9"/>
        <v>0</v>
      </c>
      <c r="G76" s="112"/>
      <c r="H76" s="70"/>
      <c r="I76" s="115">
        <f t="shared" si="6"/>
        <v>0</v>
      </c>
      <c r="J76" s="27"/>
      <c r="L76" s="58"/>
      <c r="M76" s="58"/>
      <c r="N76" s="58"/>
      <c r="O76" s="58"/>
      <c r="P76" s="58"/>
      <c r="Q76" s="58"/>
    </row>
    <row r="77" spans="1:17" s="57" customFormat="1" ht="15" customHeight="1" x14ac:dyDescent="0.35">
      <c r="A77" s="147"/>
      <c r="B77" s="35">
        <v>25</v>
      </c>
      <c r="C77" s="67" t="s">
        <v>51</v>
      </c>
      <c r="D77" s="72"/>
      <c r="E77" s="116"/>
      <c r="F77" s="100">
        <f t="shared" si="9"/>
        <v>0</v>
      </c>
      <c r="G77" s="112"/>
      <c r="H77" s="70"/>
      <c r="I77" s="115">
        <f t="shared" si="6"/>
        <v>0</v>
      </c>
      <c r="J77" s="27"/>
      <c r="L77" s="58"/>
      <c r="M77" s="58"/>
      <c r="N77" s="58"/>
      <c r="O77" s="58"/>
      <c r="P77" s="58"/>
      <c r="Q77" s="58"/>
    </row>
    <row r="78" spans="1:17" s="55" customFormat="1" ht="60" customHeight="1" thickBot="1" x14ac:dyDescent="0.4">
      <c r="A78" s="145" t="s">
        <v>14</v>
      </c>
      <c r="B78" s="32"/>
      <c r="C78" s="78" t="s">
        <v>75</v>
      </c>
      <c r="D78" s="84"/>
      <c r="E78" s="84"/>
      <c r="F78" s="119">
        <f>ROUNDUP(SUM(F79:F79),-2)</f>
        <v>0</v>
      </c>
      <c r="G78" s="113">
        <f>ROUNDUP(SUM(G79:G79),-2)</f>
        <v>0</v>
      </c>
      <c r="H78" s="28" t="e">
        <f>IF(ISBLANK(G78),0,G78/(G78+I78))</f>
        <v>#DIV/0!</v>
      </c>
      <c r="I78" s="114">
        <f t="shared" ref="I78:I85" si="10">F78-G78</f>
        <v>0</v>
      </c>
      <c r="J78" s="28" t="e">
        <f>IF(ISBLANK(I78),0,I78/(I78+G78))</f>
        <v>#DIV/0!</v>
      </c>
      <c r="L78" s="56"/>
      <c r="M78" s="56"/>
      <c r="N78" s="56"/>
      <c r="O78" s="56"/>
      <c r="P78" s="56"/>
      <c r="Q78" s="56"/>
    </row>
    <row r="79" spans="1:17" s="55" customFormat="1" ht="15" thickBot="1" x14ac:dyDescent="0.4">
      <c r="A79" s="146"/>
      <c r="B79" s="76">
        <v>28</v>
      </c>
      <c r="C79" s="67" t="s">
        <v>54</v>
      </c>
      <c r="D79" s="85"/>
      <c r="E79" s="124"/>
      <c r="F79" s="120">
        <f t="shared" si="9"/>
        <v>0</v>
      </c>
      <c r="G79" s="112"/>
      <c r="H79" s="70"/>
      <c r="I79" s="115">
        <f t="shared" si="10"/>
        <v>0</v>
      </c>
      <c r="J79" s="27"/>
      <c r="L79" s="56"/>
      <c r="M79" s="56"/>
      <c r="N79" s="56"/>
      <c r="O79" s="56"/>
      <c r="P79" s="56"/>
      <c r="Q79" s="56"/>
    </row>
    <row r="80" spans="1:17" s="55" customFormat="1" ht="60" customHeight="1" thickBot="1" x14ac:dyDescent="0.4">
      <c r="A80" s="145" t="s">
        <v>15</v>
      </c>
      <c r="B80" s="33"/>
      <c r="C80" s="79" t="s">
        <v>76</v>
      </c>
      <c r="D80" s="84"/>
      <c r="E80" s="84"/>
      <c r="F80" s="136">
        <f>ROUNDUP(SUM(F81:F83),-2)</f>
        <v>0</v>
      </c>
      <c r="G80" s="113">
        <f>ROUNDUP(SUM(G81:G83),-2)</f>
        <v>0</v>
      </c>
      <c r="H80" s="28" t="e">
        <f>IF(ISBLANK(G80),0,G80/(G80+I80))</f>
        <v>#DIV/0!</v>
      </c>
      <c r="I80" s="134">
        <f t="shared" si="10"/>
        <v>0</v>
      </c>
      <c r="J80" s="28" t="e">
        <f>IF(ISBLANK(I80),0,I80/(I80+G80))</f>
        <v>#DIV/0!</v>
      </c>
      <c r="L80" s="56"/>
      <c r="M80" s="56"/>
      <c r="N80" s="56"/>
      <c r="O80" s="56"/>
      <c r="P80" s="56"/>
      <c r="Q80" s="56"/>
    </row>
    <row r="81" spans="1:17" s="61" customFormat="1" ht="15" customHeight="1" thickBot="1" x14ac:dyDescent="0.3">
      <c r="A81" s="146"/>
      <c r="B81" s="34">
        <v>27</v>
      </c>
      <c r="C81" s="74" t="s">
        <v>56</v>
      </c>
      <c r="D81" s="86"/>
      <c r="E81" s="107"/>
      <c r="F81" s="100">
        <f xml:space="preserve"> E81</f>
        <v>0</v>
      </c>
      <c r="G81" s="112"/>
      <c r="H81" s="70"/>
      <c r="I81" s="115">
        <f t="shared" si="10"/>
        <v>0</v>
      </c>
      <c r="J81" s="27"/>
    </row>
    <row r="82" spans="1:17" s="61" customFormat="1" ht="15" customHeight="1" thickBot="1" x14ac:dyDescent="0.4">
      <c r="A82" s="146"/>
      <c r="B82" s="35">
        <v>17</v>
      </c>
      <c r="C82" s="67" t="s">
        <v>65</v>
      </c>
      <c r="D82" s="72"/>
      <c r="E82" s="108"/>
      <c r="F82" s="100">
        <f>D82*E82</f>
        <v>0</v>
      </c>
      <c r="G82" s="112"/>
      <c r="H82" s="70"/>
      <c r="I82" s="115">
        <f t="shared" si="10"/>
        <v>0</v>
      </c>
      <c r="J82" s="27"/>
    </row>
    <row r="83" spans="1:17" s="57" customFormat="1" ht="15" thickBot="1" x14ac:dyDescent="0.4">
      <c r="A83" s="147"/>
      <c r="B83" s="89">
        <v>17</v>
      </c>
      <c r="C83" s="67" t="s">
        <v>55</v>
      </c>
      <c r="D83" s="77"/>
      <c r="E83" s="121"/>
      <c r="F83" s="100">
        <f>E83</f>
        <v>0</v>
      </c>
      <c r="G83" s="112"/>
      <c r="H83" s="91"/>
      <c r="I83" s="117">
        <f t="shared" si="10"/>
        <v>0</v>
      </c>
      <c r="J83" s="92"/>
      <c r="L83" s="58"/>
      <c r="M83" s="58"/>
      <c r="N83" s="58"/>
      <c r="O83" s="58"/>
      <c r="P83" s="58"/>
      <c r="Q83" s="58"/>
    </row>
    <row r="84" spans="1:17" s="57" customFormat="1" ht="60" customHeight="1" thickBot="1" x14ac:dyDescent="0.4">
      <c r="A84" s="145" t="s">
        <v>16</v>
      </c>
      <c r="B84" s="35"/>
      <c r="C84" s="95" t="s">
        <v>67</v>
      </c>
      <c r="D84" s="90"/>
      <c r="E84" s="96"/>
      <c r="F84" s="135">
        <f>ROUNDUP(SUM(F85:F88),-2)</f>
        <v>0</v>
      </c>
      <c r="G84" s="113">
        <f>ROUNDUP(SUM(G85:G88),-2)</f>
        <v>0</v>
      </c>
      <c r="H84" s="28" t="e">
        <f>IF(ISBLANK(G84),0,G84/(G84+I84))</f>
        <v>#DIV/0!</v>
      </c>
      <c r="I84" s="114">
        <f t="shared" si="10"/>
        <v>0</v>
      </c>
      <c r="J84" s="28" t="e">
        <f>IF(ISBLANK(I84),0,I84/(I84+G84))</f>
        <v>#DIV/0!</v>
      </c>
      <c r="L84" s="58"/>
      <c r="M84" s="58"/>
      <c r="N84" s="58"/>
      <c r="O84" s="58"/>
      <c r="P84" s="58"/>
      <c r="Q84" s="58"/>
    </row>
    <row r="85" spans="1:17" s="57" customFormat="1" ht="18" customHeight="1" thickBot="1" x14ac:dyDescent="0.3">
      <c r="A85" s="146"/>
      <c r="B85" s="35">
        <v>29</v>
      </c>
      <c r="C85" s="97" t="s">
        <v>69</v>
      </c>
      <c r="D85" s="71"/>
      <c r="E85" s="107"/>
      <c r="F85" s="120">
        <f>D85*E85</f>
        <v>0</v>
      </c>
      <c r="G85" s="112"/>
      <c r="H85" s="93"/>
      <c r="I85" s="118">
        <f t="shared" si="10"/>
        <v>0</v>
      </c>
      <c r="J85" s="94"/>
      <c r="L85" s="58"/>
      <c r="M85" s="58"/>
      <c r="N85" s="58"/>
      <c r="O85" s="58"/>
      <c r="P85" s="58"/>
      <c r="Q85" s="58"/>
    </row>
    <row r="86" spans="1:17" s="57" customFormat="1" ht="18" customHeight="1" thickBot="1" x14ac:dyDescent="0.4">
      <c r="A86" s="146"/>
      <c r="B86" s="35">
        <v>30</v>
      </c>
      <c r="C86" s="98" t="s">
        <v>70</v>
      </c>
      <c r="D86" s="71"/>
      <c r="E86" s="107"/>
      <c r="F86" s="120">
        <f t="shared" ref="F86:F88" si="11">D86*E86</f>
        <v>0</v>
      </c>
      <c r="G86" s="112"/>
      <c r="H86" s="70"/>
      <c r="I86" s="118">
        <f t="shared" ref="I86:I88" si="12">F86-G86</f>
        <v>0</v>
      </c>
      <c r="J86" s="27"/>
      <c r="L86" s="58"/>
      <c r="M86" s="58"/>
      <c r="N86" s="58"/>
      <c r="O86" s="58"/>
      <c r="P86" s="58"/>
      <c r="Q86" s="58"/>
    </row>
    <row r="87" spans="1:17" s="57" customFormat="1" ht="18" customHeight="1" thickBot="1" x14ac:dyDescent="0.4">
      <c r="A87" s="146"/>
      <c r="B87" s="35">
        <v>31</v>
      </c>
      <c r="C87" s="99" t="s">
        <v>71</v>
      </c>
      <c r="D87" s="71"/>
      <c r="E87" s="107"/>
      <c r="F87" s="120">
        <f t="shared" si="11"/>
        <v>0</v>
      </c>
      <c r="G87" s="112"/>
      <c r="H87" s="70"/>
      <c r="I87" s="118">
        <f t="shared" si="12"/>
        <v>0</v>
      </c>
      <c r="J87" s="27"/>
      <c r="L87" s="58"/>
      <c r="M87" s="58"/>
      <c r="N87" s="58"/>
      <c r="O87" s="58"/>
      <c r="P87" s="58"/>
      <c r="Q87" s="58"/>
    </row>
    <row r="88" spans="1:17" s="57" customFormat="1" ht="18" customHeight="1" x14ac:dyDescent="0.35">
      <c r="A88" s="147"/>
      <c r="B88" s="89">
        <v>32</v>
      </c>
      <c r="C88" s="99" t="s">
        <v>72</v>
      </c>
      <c r="D88" s="71"/>
      <c r="E88" s="107"/>
      <c r="F88" s="120">
        <f t="shared" si="11"/>
        <v>0</v>
      </c>
      <c r="G88" s="112"/>
      <c r="H88" s="70"/>
      <c r="I88" s="118">
        <f t="shared" si="12"/>
        <v>0</v>
      </c>
      <c r="J88" s="27"/>
      <c r="L88" s="58"/>
      <c r="M88" s="58"/>
      <c r="N88" s="58"/>
      <c r="O88" s="58"/>
      <c r="P88" s="58"/>
      <c r="Q88" s="58"/>
    </row>
    <row r="89" spans="1:17" s="55" customFormat="1" ht="60" customHeight="1" thickBot="1" x14ac:dyDescent="0.4">
      <c r="A89" s="145" t="s">
        <v>19</v>
      </c>
      <c r="B89" s="87"/>
      <c r="C89" s="88" t="s">
        <v>84</v>
      </c>
      <c r="D89" s="83"/>
      <c r="E89" s="83"/>
      <c r="F89" s="138">
        <f>ROUNDUP(SUM(F90:F91),-2)</f>
        <v>10000</v>
      </c>
      <c r="G89" s="113">
        <f>ROUNDUP(SUM(G90:G91),-2)</f>
        <v>10000</v>
      </c>
      <c r="H89" s="28">
        <f>IF(ISBLANK(G89),0,G89/(G89+I89))</f>
        <v>1</v>
      </c>
      <c r="I89" s="114">
        <f>F89-G89</f>
        <v>0</v>
      </c>
      <c r="J89" s="28">
        <f>IF(ISBLANK(I89),0,I89/(I89+G89))</f>
        <v>0</v>
      </c>
      <c r="L89" s="62"/>
      <c r="M89" s="62"/>
      <c r="N89" s="62"/>
      <c r="O89" s="62"/>
      <c r="P89" s="62"/>
      <c r="Q89" s="62"/>
    </row>
    <row r="90" spans="1:17" s="55" customFormat="1" ht="16.25" customHeight="1" thickBot="1" x14ac:dyDescent="0.4">
      <c r="A90" s="146"/>
      <c r="B90" s="87"/>
      <c r="C90" s="80" t="s">
        <v>83</v>
      </c>
      <c r="D90" s="39"/>
      <c r="E90" s="82"/>
      <c r="F90" s="122">
        <v>10000</v>
      </c>
      <c r="G90" s="133">
        <f>F90</f>
        <v>10000</v>
      </c>
      <c r="H90" s="70"/>
      <c r="I90" s="115"/>
      <c r="J90" s="27"/>
      <c r="L90" s="62"/>
      <c r="M90" s="62"/>
      <c r="N90" s="62"/>
      <c r="O90" s="62"/>
      <c r="P90" s="62"/>
      <c r="Q90" s="62"/>
    </row>
    <row r="91" spans="1:17" s="61" customFormat="1" ht="15" customHeight="1" thickBot="1" x14ac:dyDescent="0.4">
      <c r="A91" s="147"/>
      <c r="B91" s="39"/>
      <c r="C91" s="80" t="s">
        <v>85</v>
      </c>
      <c r="D91" s="39"/>
      <c r="E91" s="82"/>
      <c r="F91" s="101"/>
      <c r="G91" s="122"/>
      <c r="H91" s="70"/>
      <c r="I91" s="115">
        <f>F91-G91</f>
        <v>0</v>
      </c>
      <c r="J91" s="27"/>
      <c r="L91" s="63"/>
      <c r="M91" s="63"/>
      <c r="N91" s="63"/>
      <c r="O91" s="63"/>
      <c r="P91" s="63"/>
      <c r="Q91" s="63"/>
    </row>
    <row r="92" spans="1:17" s="55" customFormat="1" ht="60" customHeight="1" thickBot="1" x14ac:dyDescent="0.4">
      <c r="A92" s="148" t="s">
        <v>68</v>
      </c>
      <c r="B92" s="38"/>
      <c r="C92" s="78" t="s">
        <v>77</v>
      </c>
      <c r="D92" s="81"/>
      <c r="E92" s="81"/>
      <c r="F92" s="132">
        <f>ROUNDUP(SUM(F93),-2)</f>
        <v>0</v>
      </c>
      <c r="G92" s="104"/>
      <c r="H92" s="28"/>
      <c r="I92" s="114">
        <f>ROUNDUP(SUM(I93),-2)</f>
        <v>0</v>
      </c>
      <c r="J92" s="28" t="e">
        <f>I92/(G92+I92)</f>
        <v>#DIV/0!</v>
      </c>
      <c r="L92" s="62"/>
      <c r="M92" s="62"/>
      <c r="N92" s="62"/>
      <c r="O92" s="62"/>
      <c r="P92" s="62"/>
      <c r="Q92" s="62"/>
    </row>
    <row r="93" spans="1:17" s="61" customFormat="1" ht="15" customHeight="1" thickBot="1" x14ac:dyDescent="0.4">
      <c r="A93" s="149"/>
      <c r="B93" s="39"/>
      <c r="C93" s="39" t="s">
        <v>82</v>
      </c>
      <c r="D93" s="37"/>
      <c r="E93" s="74"/>
      <c r="F93" s="102"/>
      <c r="G93" s="105"/>
      <c r="H93" s="27"/>
      <c r="I93" s="115">
        <f>F93</f>
        <v>0</v>
      </c>
      <c r="J93" s="31"/>
      <c r="L93" s="63"/>
      <c r="M93" s="63"/>
      <c r="N93" s="63"/>
      <c r="O93" s="63"/>
      <c r="P93" s="63"/>
      <c r="Q93" s="63"/>
    </row>
    <row r="94" spans="1:17" s="64" customFormat="1" ht="60" customHeight="1" x14ac:dyDescent="0.35">
      <c r="A94" s="142" t="s">
        <v>23</v>
      </c>
      <c r="B94" s="143"/>
      <c r="C94" s="144"/>
      <c r="D94" s="29"/>
      <c r="E94" s="29"/>
      <c r="F94" s="103">
        <f>SUM(F4,F32,F56,F78,F80,F84,F89,F92)</f>
        <v>10000</v>
      </c>
      <c r="G94" s="123">
        <f>SUM(G4,G32,G56,G78,G80,G84,G89)</f>
        <v>10000</v>
      </c>
      <c r="H94" s="30">
        <f>G94/(G94+I94)</f>
        <v>1</v>
      </c>
      <c r="I94" s="123">
        <f>SUM(I4,I32,I56,I78,I80,I84,I89,I92)</f>
        <v>0</v>
      </c>
      <c r="J94" s="30">
        <f>I94/(G94+I94)</f>
        <v>0</v>
      </c>
    </row>
  </sheetData>
  <sheetProtection algorithmName="SHA-512" hashValue="HdCV/cix9MGnjVOoA4FQyE/6terU2pXbaQd4oQbm1gLgUlO0aMDbp1hI11IZkXqxB2cQydEoEwhMAQrVYTNV2g==" saltValue="BeZ5V6Sr77qAFnCoyol4uQ==" spinCount="100000" sheet="1" objects="1" scenarios="1"/>
  <mergeCells count="11">
    <mergeCell ref="A1:J1"/>
    <mergeCell ref="A94:C94"/>
    <mergeCell ref="A32:A55"/>
    <mergeCell ref="A56:A77"/>
    <mergeCell ref="A78:A79"/>
    <mergeCell ref="A4:A31"/>
    <mergeCell ref="A80:A83"/>
    <mergeCell ref="A92:A93"/>
    <mergeCell ref="A2:J2"/>
    <mergeCell ref="A84:A88"/>
    <mergeCell ref="A89:A91"/>
  </mergeCells>
  <phoneticPr fontId="16" type="noConversion"/>
  <conditionalFormatting sqref="J14">
    <cfRule type="cellIs" dxfId="4" priority="4" operator="lessThan">
      <formula>0.2</formula>
    </cfRule>
    <cfRule type="cellIs" dxfId="3" priority="5" operator="lessThan">
      <formula>0.1</formula>
    </cfRule>
  </conditionalFormatting>
  <conditionalFormatting sqref="J20">
    <cfRule type="cellIs" dxfId="2" priority="3" operator="lessThan">
      <formula>0.1</formula>
    </cfRule>
  </conditionalFormatting>
  <conditionalFormatting sqref="J39">
    <cfRule type="cellIs" dxfId="1" priority="2" operator="lessThan">
      <formula>0.1</formula>
    </cfRule>
  </conditionalFormatting>
  <conditionalFormatting sqref="J65">
    <cfRule type="cellIs" dxfId="0" priority="1" operator="lessThan">
      <formula>0.1</formula>
    </cfRule>
  </conditionalFormatting>
  <pageMargins left="0.7" right="0.7" top="0.75" bottom="0.75" header="0.3" footer="0.3"/>
  <pageSetup paperSize="9" scale="3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BA844-8BA4-445A-8BCB-CBDD4FDF3FDB}">
  <dimension ref="A1:N20"/>
  <sheetViews>
    <sheetView showGridLines="0" topLeftCell="A6" zoomScale="80" zoomScaleNormal="80" zoomScaleSheetLayoutView="70" workbookViewId="0">
      <selection activeCell="B25" sqref="B25"/>
    </sheetView>
  </sheetViews>
  <sheetFormatPr baseColWidth="10" defaultColWidth="11.453125" defaultRowHeight="17.5" x14ac:dyDescent="0.35"/>
  <cols>
    <col min="1" max="1" width="11.453125" style="20"/>
    <col min="2" max="2" width="50" style="22" customWidth="1"/>
    <col min="3" max="3" width="30.81640625" style="22" customWidth="1"/>
    <col min="4" max="4" width="20.81640625" style="22" customWidth="1"/>
    <col min="5" max="5" width="30.81640625" style="22" customWidth="1"/>
    <col min="6" max="6" width="20.81640625" style="22" customWidth="1"/>
    <col min="7" max="7" width="30.81640625" style="22" customWidth="1"/>
    <col min="8" max="16384" width="11.453125" style="22"/>
  </cols>
  <sheetData>
    <row r="1" spans="1:14" ht="54" customHeight="1" thickBot="1" x14ac:dyDescent="0.4">
      <c r="A1" s="154" t="s">
        <v>5</v>
      </c>
      <c r="B1" s="155"/>
      <c r="C1" s="155"/>
      <c r="D1" s="155"/>
      <c r="E1" s="155"/>
      <c r="F1" s="155"/>
      <c r="G1" s="156"/>
    </row>
    <row r="2" spans="1:14" ht="16.5" customHeight="1" x14ac:dyDescent="0.35">
      <c r="A2" s="41"/>
      <c r="B2" s="42"/>
      <c r="C2" s="42"/>
      <c r="D2" s="42"/>
      <c r="E2" s="42"/>
      <c r="F2" s="42"/>
      <c r="G2" s="43"/>
    </row>
    <row r="3" spans="1:14" x14ac:dyDescent="0.35">
      <c r="A3" s="41"/>
      <c r="B3" s="44"/>
      <c r="C3" s="45"/>
      <c r="D3" s="45"/>
      <c r="E3" s="26"/>
      <c r="F3" s="44"/>
      <c r="G3" s="43"/>
    </row>
    <row r="4" spans="1:14" x14ac:dyDescent="0.35">
      <c r="A4" s="41"/>
      <c r="B4" s="46"/>
      <c r="C4" s="45"/>
      <c r="D4" s="45"/>
      <c r="E4" s="45"/>
      <c r="F4" s="44"/>
      <c r="G4" s="43"/>
    </row>
    <row r="5" spans="1:14" s="14" customFormat="1" ht="60" customHeight="1" x14ac:dyDescent="0.35">
      <c r="A5" s="47"/>
      <c r="B5" s="48"/>
      <c r="C5" s="49" t="s">
        <v>9</v>
      </c>
      <c r="D5" s="49" t="s">
        <v>6</v>
      </c>
      <c r="E5" s="49" t="s">
        <v>10</v>
      </c>
      <c r="F5" s="49" t="s">
        <v>6</v>
      </c>
      <c r="G5" s="49" t="s">
        <v>8</v>
      </c>
    </row>
    <row r="6" spans="1:14" s="15" customFormat="1" ht="60" customHeight="1" x14ac:dyDescent="0.35">
      <c r="A6" s="50" t="s">
        <v>11</v>
      </c>
      <c r="B6" s="51" t="s">
        <v>18</v>
      </c>
      <c r="C6" s="125">
        <f>'Aide méthodologique'!G4</f>
        <v>0</v>
      </c>
      <c r="D6" s="19" t="e">
        <f>IF(ISBLANK(C6),0,C6/(C6+E6))</f>
        <v>#DIV/0!</v>
      </c>
      <c r="E6" s="126">
        <f>'Aide méthodologique'!I4</f>
        <v>0</v>
      </c>
      <c r="F6" s="19" t="e">
        <f>IF(ISBLANK(E6),0,E6/(E6+C6))</f>
        <v>#DIV/0!</v>
      </c>
      <c r="G6" s="129">
        <f t="shared" ref="G6:G10" si="0">C6+E6</f>
        <v>0</v>
      </c>
      <c r="I6" s="16"/>
      <c r="J6" s="16"/>
      <c r="K6" s="16"/>
      <c r="L6" s="16"/>
      <c r="M6" s="16"/>
      <c r="N6" s="16"/>
    </row>
    <row r="7" spans="1:14" s="15" customFormat="1" ht="60" customHeight="1" x14ac:dyDescent="0.35">
      <c r="A7" s="50" t="s">
        <v>12</v>
      </c>
      <c r="B7" s="51" t="s">
        <v>21</v>
      </c>
      <c r="C7" s="125">
        <f>'Aide méthodologique'!G32</f>
        <v>0</v>
      </c>
      <c r="D7" s="19" t="e">
        <f t="shared" ref="D7:D12" si="1">IF(ISBLANK(C7),0,C7/(C7+E7))</f>
        <v>#DIV/0!</v>
      </c>
      <c r="E7" s="131">
        <f>'Aide méthodologique'!I32</f>
        <v>0</v>
      </c>
      <c r="F7" s="19" t="e">
        <f t="shared" ref="F7:F13" si="2">IF(ISBLANK(E7),0,E7/(E7+C7))</f>
        <v>#DIV/0!</v>
      </c>
      <c r="G7" s="129">
        <f t="shared" si="0"/>
        <v>0</v>
      </c>
      <c r="I7" s="16"/>
      <c r="J7" s="16"/>
      <c r="K7" s="16"/>
      <c r="L7" s="16"/>
      <c r="M7" s="17"/>
      <c r="N7" s="16"/>
    </row>
    <row r="8" spans="1:14" s="15" customFormat="1" ht="60" customHeight="1" x14ac:dyDescent="0.35">
      <c r="A8" s="50" t="s">
        <v>13</v>
      </c>
      <c r="B8" s="51" t="s">
        <v>20</v>
      </c>
      <c r="C8" s="125">
        <f>'Aide méthodologique'!G56</f>
        <v>0</v>
      </c>
      <c r="D8" s="19" t="e">
        <f t="shared" si="1"/>
        <v>#DIV/0!</v>
      </c>
      <c r="E8" s="131">
        <f>'Aide méthodologique'!I56</f>
        <v>0</v>
      </c>
      <c r="F8" s="19" t="e">
        <f t="shared" si="2"/>
        <v>#DIV/0!</v>
      </c>
      <c r="G8" s="129">
        <f t="shared" si="0"/>
        <v>0</v>
      </c>
      <c r="I8" s="16"/>
      <c r="J8" s="16"/>
      <c r="K8" s="16"/>
      <c r="L8" s="16"/>
      <c r="M8" s="17"/>
      <c r="N8" s="16"/>
    </row>
    <row r="9" spans="1:14" s="15" customFormat="1" ht="60" customHeight="1" x14ac:dyDescent="0.35">
      <c r="A9" s="50" t="s">
        <v>14</v>
      </c>
      <c r="B9" s="51" t="s">
        <v>87</v>
      </c>
      <c r="C9" s="125">
        <f>'Aide méthodologique'!G78</f>
        <v>0</v>
      </c>
      <c r="D9" s="19" t="e">
        <f t="shared" si="1"/>
        <v>#DIV/0!</v>
      </c>
      <c r="E9" s="131">
        <f>'Aide méthodologique'!I78</f>
        <v>0</v>
      </c>
      <c r="F9" s="19" t="e">
        <f t="shared" si="2"/>
        <v>#DIV/0!</v>
      </c>
      <c r="G9" s="129">
        <f t="shared" si="0"/>
        <v>0</v>
      </c>
      <c r="I9" s="16"/>
      <c r="J9" s="16"/>
      <c r="K9" s="16"/>
      <c r="L9" s="16"/>
      <c r="M9" s="16"/>
      <c r="N9" s="16"/>
    </row>
    <row r="10" spans="1:14" s="15" customFormat="1" ht="60" customHeight="1" x14ac:dyDescent="0.35">
      <c r="A10" s="50" t="s">
        <v>15</v>
      </c>
      <c r="B10" s="51" t="s">
        <v>17</v>
      </c>
      <c r="C10" s="125">
        <f>'Aide méthodologique'!G80</f>
        <v>0</v>
      </c>
      <c r="D10" s="19" t="e">
        <f t="shared" si="1"/>
        <v>#DIV/0!</v>
      </c>
      <c r="E10" s="131">
        <f>'Aide méthodologique'!I80</f>
        <v>0</v>
      </c>
      <c r="F10" s="19" t="e">
        <f t="shared" si="2"/>
        <v>#DIV/0!</v>
      </c>
      <c r="G10" s="129">
        <f t="shared" si="0"/>
        <v>0</v>
      </c>
      <c r="I10" s="16"/>
      <c r="J10" s="16"/>
      <c r="K10" s="16"/>
      <c r="L10" s="16"/>
      <c r="M10" s="16"/>
      <c r="N10" s="16"/>
    </row>
    <row r="11" spans="1:14" s="15" customFormat="1" ht="60" customHeight="1" x14ac:dyDescent="0.35">
      <c r="A11" s="50" t="s">
        <v>16</v>
      </c>
      <c r="B11" s="51" t="s">
        <v>73</v>
      </c>
      <c r="C11" s="125">
        <f>'Aide méthodologique'!G84</f>
        <v>0</v>
      </c>
      <c r="D11" s="19" t="e">
        <f t="shared" ref="D11" si="3">IF(ISBLANK(C11),0,C11/(C11+E11))</f>
        <v>#DIV/0!</v>
      </c>
      <c r="E11" s="131">
        <f>'Aide méthodologique'!I84</f>
        <v>0</v>
      </c>
      <c r="F11" s="19" t="e">
        <f t="shared" ref="F11" si="4">IF(ISBLANK(E11),0,E11/(E11+C11))</f>
        <v>#DIV/0!</v>
      </c>
      <c r="G11" s="129">
        <f t="shared" ref="G11" si="5">C11+E11</f>
        <v>0</v>
      </c>
      <c r="I11" s="16"/>
      <c r="J11" s="16"/>
      <c r="K11" s="16"/>
      <c r="L11" s="16"/>
      <c r="M11" s="16"/>
      <c r="N11" s="16"/>
    </row>
    <row r="12" spans="1:14" s="15" customFormat="1" ht="60" customHeight="1" x14ac:dyDescent="0.35">
      <c r="A12" s="50" t="s">
        <v>19</v>
      </c>
      <c r="B12" s="51" t="s">
        <v>86</v>
      </c>
      <c r="C12" s="125">
        <f>'Aide méthodologique'!G89</f>
        <v>10000</v>
      </c>
      <c r="D12" s="19">
        <f t="shared" si="1"/>
        <v>1</v>
      </c>
      <c r="E12" s="131">
        <f>'Aide méthodologique'!I89</f>
        <v>0</v>
      </c>
      <c r="F12" s="19">
        <f t="shared" si="2"/>
        <v>0</v>
      </c>
      <c r="G12" s="129">
        <f>C12+E12</f>
        <v>10000</v>
      </c>
      <c r="I12" s="18"/>
      <c r="J12" s="18"/>
      <c r="K12" s="18"/>
      <c r="L12" s="18"/>
      <c r="M12" s="18"/>
      <c r="N12" s="18"/>
    </row>
    <row r="13" spans="1:14" s="15" customFormat="1" ht="60" customHeight="1" x14ac:dyDescent="0.35">
      <c r="A13" s="50" t="s">
        <v>68</v>
      </c>
      <c r="B13" s="51" t="s">
        <v>7</v>
      </c>
      <c r="C13" s="127"/>
      <c r="D13" s="25"/>
      <c r="E13" s="131">
        <f>'Aide méthodologique'!I92</f>
        <v>0</v>
      </c>
      <c r="F13" s="19" t="e">
        <f t="shared" si="2"/>
        <v>#DIV/0!</v>
      </c>
      <c r="G13" s="139">
        <f>E13</f>
        <v>0</v>
      </c>
      <c r="I13" s="18"/>
      <c r="J13" s="18"/>
      <c r="K13" s="18"/>
      <c r="L13" s="18"/>
      <c r="M13" s="18"/>
      <c r="N13" s="18"/>
    </row>
    <row r="14" spans="1:14" s="21" customFormat="1" ht="60" customHeight="1" x14ac:dyDescent="0.35">
      <c r="A14" s="152" t="s">
        <v>24</v>
      </c>
      <c r="B14" s="153"/>
      <c r="C14" s="128">
        <f>SUM(C6:C12)</f>
        <v>10000</v>
      </c>
      <c r="D14" s="24">
        <f>C14/(C14+E14)</f>
        <v>1</v>
      </c>
      <c r="E14" s="128">
        <f>SUM(E6:E13)</f>
        <v>0</v>
      </c>
      <c r="F14" s="24">
        <f>E14/(C14+E14)</f>
        <v>0</v>
      </c>
      <c r="G14" s="130">
        <f>SUM(G6:G13)</f>
        <v>10000</v>
      </c>
    </row>
    <row r="20" spans="5:5" x14ac:dyDescent="0.35">
      <c r="E20" s="23"/>
    </row>
  </sheetData>
  <sheetProtection algorithmName="SHA-512" hashValue="F0H+JTqRRmJSRAXdJwGKTNDVjc4+JlYHncVgKG85s8EajG0vYXzRyZ3u5R5seXyawms1jLT1qzVgeuWZW7dF5Q==" saltValue="PGftLpgNVQ4MUT9fX+ENlA==" spinCount="100000" sheet="1" selectLockedCells="1" selectUnlockedCells="1"/>
  <mergeCells count="2">
    <mergeCell ref="A14:B14"/>
    <mergeCell ref="A1:G1"/>
  </mergeCells>
  <phoneticPr fontId="16" type="noConversion"/>
  <printOptions horizontalCentered="1"/>
  <pageMargins left="0.23622047244094491" right="0.23622047244094491" top="1.5354330708661419" bottom="0.74803149606299213" header="0.31496062992125984" footer="0.31496062992125984"/>
  <pageSetup paperSize="9" scale="54" fitToHeight="2" pageOrder="overThenDown" orientation="landscape" r:id="rId1"/>
  <headerFooter>
    <oddHeader>&amp;L&amp;"Arial,Gras"&amp;16Nom de l'employeur public
Annexe 1 à la convention n° C-xxx</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
  <sheetViews>
    <sheetView zoomScale="55" zoomScaleNormal="55" workbookViewId="0">
      <selection activeCell="F17" sqref="F17"/>
    </sheetView>
  </sheetViews>
  <sheetFormatPr baseColWidth="10" defaultRowHeight="14.5" x14ac:dyDescent="0.35"/>
  <sheetData>
    <row r="1" spans="1:4" ht="15.5" x14ac:dyDescent="0.35">
      <c r="A1" s="1" t="s">
        <v>0</v>
      </c>
      <c r="B1" s="2"/>
      <c r="C1" s="3" t="s">
        <v>1</v>
      </c>
      <c r="D1" s="4"/>
    </row>
    <row r="2" spans="1:4" ht="15.5" x14ac:dyDescent="0.35">
      <c r="A2" s="5" t="s">
        <v>2</v>
      </c>
      <c r="B2" s="6"/>
      <c r="C2" s="7" t="s">
        <v>3</v>
      </c>
      <c r="D2" s="8"/>
    </row>
    <row r="3" spans="1:4" ht="15.5" x14ac:dyDescent="0.35">
      <c r="A3" s="5" t="s">
        <v>4</v>
      </c>
      <c r="B3" s="6"/>
      <c r="C3" s="5" t="s">
        <v>4</v>
      </c>
      <c r="D3" s="8"/>
    </row>
    <row r="4" spans="1:4" ht="15.5" x14ac:dyDescent="0.35">
      <c r="A4" s="9"/>
      <c r="B4" s="8"/>
      <c r="C4" s="10"/>
      <c r="D4" s="8"/>
    </row>
    <row r="5" spans="1:4" ht="15.5" x14ac:dyDescent="0.35">
      <c r="A5" s="9"/>
      <c r="B5" s="8"/>
      <c r="C5" s="10"/>
      <c r="D5" s="8"/>
    </row>
    <row r="6" spans="1:4" ht="15.5" x14ac:dyDescent="0.35">
      <c r="A6" s="9"/>
      <c r="B6" s="8"/>
      <c r="C6" s="10"/>
      <c r="D6" s="8"/>
    </row>
    <row r="7" spans="1:4" ht="16" thickBot="1" x14ac:dyDescent="0.4">
      <c r="A7" s="11"/>
      <c r="B7" s="12"/>
      <c r="C7" s="13"/>
      <c r="D7" s="1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Aide méthodologique</vt:lpstr>
      <vt:lpstr>Plan d'actions pluriannuel</vt:lpstr>
      <vt:lpstr>Feuil1</vt:lpstr>
      <vt:lpstr>'Plan d''actions pluriannuel'!Zone_d_impression</vt:lpstr>
    </vt:vector>
  </TitlesOfParts>
  <Company>ICDC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dc:creator>
  <cp:lastModifiedBy>Desmets, Aleksandra</cp:lastModifiedBy>
  <cp:lastPrinted>2021-03-19T13:29:37Z</cp:lastPrinted>
  <dcterms:created xsi:type="dcterms:W3CDTF">2016-10-05T12:24:01Z</dcterms:created>
  <dcterms:modified xsi:type="dcterms:W3CDTF">2025-12-19T15:14:37Z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3f8df-33d6-400f-b44b-d25e0e34b758_Enabled">
    <vt:lpwstr>True</vt:lpwstr>
  </property>
  <property fmtid="{D5CDD505-2E9C-101B-9397-08002B2CF9AE}" pid="3" name="MSIP_Label_5eb3f8df-33d6-400f-b44b-d25e0e34b758_SiteId">
    <vt:lpwstr>6eab6365-8194-49c6-a4d0-e2d1a0fbeb74</vt:lpwstr>
  </property>
  <property fmtid="{D5CDD505-2E9C-101B-9397-08002B2CF9AE}" pid="4" name="MSIP_Label_5eb3f8df-33d6-400f-b44b-d25e0e34b758_Ref">
    <vt:lpwstr>https://api.informationprotection.azure.com/api/6eab6365-8194-49c6-a4d0-e2d1a0fbeb74</vt:lpwstr>
  </property>
  <property fmtid="{D5CDD505-2E9C-101B-9397-08002B2CF9AE}" pid="5" name="MSIP_Label_5eb3f8df-33d6-400f-b44b-d25e0e34b758_SetDate">
    <vt:lpwstr>2018-03-09T10:56:11.3845294+01:00</vt:lpwstr>
  </property>
  <property fmtid="{D5CDD505-2E9C-101B-9397-08002B2CF9AE}" pid="6" name="MSIP_Label_5eb3f8df-33d6-400f-b44b-d25e0e34b758_Name">
    <vt:lpwstr>Privé</vt:lpwstr>
  </property>
  <property fmtid="{D5CDD505-2E9C-101B-9397-08002B2CF9AE}" pid="7" name="MSIP_Label_5eb3f8df-33d6-400f-b44b-d25e0e34b758_Extended_MSFT_Method">
    <vt:lpwstr>Manual</vt:lpwstr>
  </property>
  <property fmtid="{D5CDD505-2E9C-101B-9397-08002B2CF9AE}" pid="8" name="Sensitivity">
    <vt:lpwstr>Privé</vt:lpwstr>
  </property>
</Properties>
</file>